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Users/iMac/Dropbox/DAAD_Exceed_GCSMUS - Tutors/09_Action 2/01_Tandem Teaching Research Courses/03_Budget Template/"/>
    </mc:Choice>
  </mc:AlternateContent>
  <xr:revisionPtr revIDLastSave="0" documentId="13_ncr:1_{A9D274E0-C250-514B-9413-56626B349832}" xr6:coauthVersionLast="47" xr6:coauthVersionMax="47" xr10:uidLastSave="{00000000-0000-0000-0000-000000000000}"/>
  <bookViews>
    <workbookView xWindow="0" yWindow="460" windowWidth="28800" windowHeight="17540" activeTab="2" xr2:uid="{00000000-000D-0000-FFFF-FFFF00000000}"/>
  </bookViews>
  <sheets>
    <sheet name="Action 2 Cost Overview" sheetId="4" r:id="rId1"/>
    <sheet name="Action 2 Budget 2022" sheetId="2" r:id="rId2"/>
    <sheet name="Action 2 Budget 2023" sheetId="5" r:id="rId3"/>
  </sheets>
  <definedNames>
    <definedName name="_xlnm.Print_Area" localSheetId="1">'Action 2 Budget 2022'!$A$1:$Q$46</definedName>
    <definedName name="_xlnm.Print_Area" localSheetId="2">'Action 2 Budget 2023'!$A$1:$Q$82</definedName>
    <definedName name="_xlnm.Print_Area" localSheetId="0">'Action 2 Cost Overview'!$A$1:$D$12</definedName>
    <definedName name="Z_87CB56D8_226D_4E49_B245_F55E51E7580F_.wvu.PrintArea" localSheetId="1" hidden="1">'Action 2 Budget 2022'!$A$1:$Q$46</definedName>
    <definedName name="Z_87CB56D8_226D_4E49_B245_F55E51E7580F_.wvu.PrintArea" localSheetId="2" hidden="1">'Action 2 Budget 2023'!$A$1:$Q$82</definedName>
    <definedName name="Z_A3B65AB7_C57B_4744_BB8C_3EDFA644F3CB_.wvu.PrintArea" localSheetId="1" hidden="1">'Action 2 Budget 2022'!$A$1:$Q$46</definedName>
    <definedName name="Z_A3B65AB7_C57B_4744_BB8C_3EDFA644F3CB_.wvu.PrintArea" localSheetId="2" hidden="1">'Action 2 Budget 2023'!$A$1:$Q$82</definedName>
  </definedNames>
  <calcPr calcId="191029" concurrentCalc="0"/>
  <customWorkbookViews>
    <customWorkbookView name="Tilmann, Thando - Personal View" guid="{87CB56D8-226D-4E49-B245-F55E51E7580F}" mergeInterval="0" personalView="1" maximized="1" windowWidth="1362" windowHeight="502" activeSheetId="1" showComments="commIndAndComment"/>
    <customWorkbookView name="Katleen - Personal View" guid="{A3B65AB7-C57B-4744-BB8C-3EDFA644F3CB}" mergeInterval="0" personalView="1" xWindow="170" yWindow="23" windowWidth="1397" windowHeight="87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 i="5" l="1"/>
  <c r="Q7" i="5"/>
  <c r="L8" i="5"/>
  <c r="M8" i="5"/>
  <c r="Q8" i="5"/>
  <c r="L9" i="5"/>
  <c r="Q9" i="5"/>
  <c r="L10" i="5"/>
  <c r="Q10" i="5"/>
  <c r="L11" i="5"/>
  <c r="Q11" i="5"/>
  <c r="L12" i="5"/>
  <c r="Q12" i="5"/>
  <c r="Q15" i="5"/>
  <c r="Q16" i="5"/>
  <c r="L17" i="5"/>
  <c r="M17" i="5"/>
  <c r="Q17" i="5"/>
  <c r="L18" i="5"/>
  <c r="Q18" i="5"/>
  <c r="L19" i="5"/>
  <c r="Q19" i="5"/>
  <c r="L20" i="5"/>
  <c r="Q20" i="5"/>
  <c r="L21" i="5"/>
  <c r="Q21" i="5"/>
  <c r="Q24" i="5"/>
  <c r="Q25" i="5"/>
  <c r="L26" i="5"/>
  <c r="M26" i="5"/>
  <c r="Q26" i="5"/>
  <c r="L27" i="5"/>
  <c r="Q27" i="5"/>
  <c r="L28" i="5"/>
  <c r="Q28" i="5"/>
  <c r="L29" i="5"/>
  <c r="Q29" i="5"/>
  <c r="L30" i="5"/>
  <c r="Q30" i="5"/>
  <c r="Q33" i="5"/>
  <c r="Q34" i="5"/>
  <c r="L35" i="5"/>
  <c r="M35" i="5"/>
  <c r="Q35" i="5"/>
  <c r="L36" i="5"/>
  <c r="Q36" i="5"/>
  <c r="L37" i="5"/>
  <c r="Q37" i="5"/>
  <c r="L38" i="5"/>
  <c r="Q38" i="5"/>
  <c r="L39" i="5"/>
  <c r="Q39" i="5"/>
  <c r="Q42" i="5"/>
  <c r="Q43" i="5"/>
  <c r="L44" i="5"/>
  <c r="M44" i="5"/>
  <c r="Q44" i="5"/>
  <c r="L45" i="5"/>
  <c r="Q45" i="5"/>
  <c r="L46" i="5"/>
  <c r="Q46" i="5"/>
  <c r="L47" i="5"/>
  <c r="Q47" i="5"/>
  <c r="L48" i="5"/>
  <c r="Q48" i="5"/>
  <c r="Q51" i="5"/>
  <c r="Q52" i="5"/>
  <c r="L53" i="5"/>
  <c r="M53" i="5"/>
  <c r="Q53" i="5"/>
  <c r="L54" i="5"/>
  <c r="Q54" i="5"/>
  <c r="L55" i="5"/>
  <c r="Q55" i="5"/>
  <c r="L56" i="5"/>
  <c r="Q56" i="5"/>
  <c r="L57" i="5"/>
  <c r="Q57" i="5"/>
  <c r="Q60" i="5"/>
  <c r="Q61" i="5"/>
  <c r="L62" i="5"/>
  <c r="M62" i="5"/>
  <c r="Q62" i="5"/>
  <c r="L63" i="5"/>
  <c r="Q63" i="5"/>
  <c r="L64" i="5"/>
  <c r="Q64" i="5"/>
  <c r="L65" i="5"/>
  <c r="Q65" i="5"/>
  <c r="L66" i="5"/>
  <c r="Q66" i="5"/>
  <c r="Q69" i="5"/>
  <c r="Q70" i="5"/>
  <c r="L71" i="5"/>
  <c r="M71" i="5"/>
  <c r="Q71" i="5"/>
  <c r="L72" i="5"/>
  <c r="Q72" i="5"/>
  <c r="L73" i="5"/>
  <c r="Q73" i="5"/>
  <c r="L74" i="5"/>
  <c r="Q74" i="5"/>
  <c r="L75" i="5"/>
  <c r="Q75" i="5"/>
  <c r="Q77" i="5"/>
  <c r="Q78" i="5"/>
  <c r="Q79" i="5"/>
  <c r="Q80" i="5"/>
  <c r="Q81" i="5"/>
  <c r="Q82" i="5"/>
  <c r="Q2" i="5"/>
  <c r="C5" i="4"/>
  <c r="P3" i="5"/>
  <c r="O2" i="5"/>
  <c r="N39" i="5"/>
  <c r="N38" i="5"/>
  <c r="N37" i="5"/>
  <c r="N36" i="5"/>
  <c r="N35" i="5"/>
  <c r="N30" i="5"/>
  <c r="N29" i="5"/>
  <c r="N28" i="5"/>
  <c r="N27" i="5"/>
  <c r="N26" i="5"/>
  <c r="N21" i="5"/>
  <c r="N20" i="5"/>
  <c r="N19" i="5"/>
  <c r="N18" i="5"/>
  <c r="N17" i="5"/>
  <c r="N12" i="5"/>
  <c r="N11" i="5"/>
  <c r="N10" i="5"/>
  <c r="N9" i="5"/>
  <c r="N8" i="5"/>
  <c r="P76" i="5"/>
  <c r="N75" i="5"/>
  <c r="M75" i="5"/>
  <c r="N74" i="5"/>
  <c r="M74" i="5"/>
  <c r="N73" i="5"/>
  <c r="M73" i="5"/>
  <c r="N72" i="5"/>
  <c r="M72" i="5"/>
  <c r="N71" i="5"/>
  <c r="N70" i="5"/>
  <c r="N66" i="5"/>
  <c r="M66" i="5"/>
  <c r="N65" i="5"/>
  <c r="M65" i="5"/>
  <c r="N64" i="5"/>
  <c r="M64" i="5"/>
  <c r="N63" i="5"/>
  <c r="M63" i="5"/>
  <c r="N62" i="5"/>
  <c r="N61" i="5"/>
  <c r="N57" i="5"/>
  <c r="M57" i="5"/>
  <c r="N56" i="5"/>
  <c r="M56" i="5"/>
  <c r="N55" i="5"/>
  <c r="M55" i="5"/>
  <c r="N54" i="5"/>
  <c r="M54" i="5"/>
  <c r="N53" i="5"/>
  <c r="N52" i="5"/>
  <c r="N48" i="5"/>
  <c r="M48" i="5"/>
  <c r="N47" i="5"/>
  <c r="M47" i="5"/>
  <c r="N46" i="5"/>
  <c r="M46" i="5"/>
  <c r="N45" i="5"/>
  <c r="M45" i="5"/>
  <c r="N43" i="5"/>
  <c r="Q6" i="2"/>
  <c r="Q7" i="2"/>
  <c r="L8" i="2"/>
  <c r="M8" i="2"/>
  <c r="Q8" i="2"/>
  <c r="L9" i="2"/>
  <c r="Q9" i="2"/>
  <c r="L10" i="2"/>
  <c r="Q10" i="2"/>
  <c r="L11" i="2"/>
  <c r="Q11" i="2"/>
  <c r="L12" i="2"/>
  <c r="Q12" i="2"/>
  <c r="Q15" i="2"/>
  <c r="Q16" i="2"/>
  <c r="L17" i="2"/>
  <c r="M17" i="2"/>
  <c r="Q17" i="2"/>
  <c r="L18" i="2"/>
  <c r="Q18" i="2"/>
  <c r="L19" i="2"/>
  <c r="Q19" i="2"/>
  <c r="L20" i="2"/>
  <c r="Q20" i="2"/>
  <c r="L21" i="2"/>
  <c r="Q21" i="2"/>
  <c r="Q24" i="2"/>
  <c r="Q25" i="2"/>
  <c r="L26" i="2"/>
  <c r="M26" i="2"/>
  <c r="Q26" i="2"/>
  <c r="L27" i="2"/>
  <c r="Q27" i="2"/>
  <c r="L28" i="2"/>
  <c r="Q28" i="2"/>
  <c r="L29" i="2"/>
  <c r="Q29" i="2"/>
  <c r="L30" i="2"/>
  <c r="Q30" i="2"/>
  <c r="Q33" i="2"/>
  <c r="Q34" i="2"/>
  <c r="L35" i="2"/>
  <c r="M35" i="2"/>
  <c r="Q35" i="2"/>
  <c r="L36" i="2"/>
  <c r="Q36" i="2"/>
  <c r="L37" i="2"/>
  <c r="Q37" i="2"/>
  <c r="L38" i="2"/>
  <c r="Q38" i="2"/>
  <c r="L39" i="2"/>
  <c r="Q39" i="2"/>
  <c r="Q41" i="2"/>
  <c r="Q42" i="2"/>
  <c r="Q43" i="2"/>
  <c r="Q44" i="2"/>
  <c r="Q45" i="2"/>
  <c r="Q46" i="2"/>
  <c r="Q2" i="2"/>
  <c r="C4" i="4"/>
  <c r="O2" i="2"/>
  <c r="P40" i="2"/>
  <c r="N39" i="2"/>
  <c r="N38" i="2"/>
  <c r="N37" i="2"/>
  <c r="N36" i="2"/>
  <c r="N35" i="2"/>
  <c r="N30" i="2"/>
  <c r="N29" i="2"/>
  <c r="N28" i="2"/>
  <c r="N27" i="2"/>
  <c r="N26" i="2"/>
  <c r="N21" i="2"/>
  <c r="N20" i="2"/>
  <c r="N19" i="2"/>
  <c r="N18" i="2"/>
  <c r="N17" i="2"/>
  <c r="N8" i="2"/>
  <c r="N7" i="2"/>
  <c r="C6" i="4"/>
  <c r="D5" i="4"/>
  <c r="D4" i="4"/>
  <c r="B6" i="4"/>
  <c r="D6" i="4"/>
  <c r="P22" i="5"/>
  <c r="N25" i="5"/>
  <c r="P13" i="5"/>
  <c r="N16" i="5"/>
  <c r="N34" i="5"/>
  <c r="P31" i="5"/>
  <c r="N7" i="5"/>
  <c r="P4" i="5"/>
  <c r="M9" i="5"/>
  <c r="M10" i="5"/>
  <c r="M11" i="5"/>
  <c r="M12" i="5"/>
  <c r="M18" i="5"/>
  <c r="M19" i="5"/>
  <c r="M20" i="5"/>
  <c r="M21" i="5"/>
  <c r="M27" i="5"/>
  <c r="M28" i="5"/>
  <c r="M29" i="5"/>
  <c r="M30" i="5"/>
  <c r="M36" i="5"/>
  <c r="M37" i="5"/>
  <c r="M38" i="5"/>
  <c r="M39" i="5"/>
  <c r="N44" i="5"/>
  <c r="P49" i="5"/>
  <c r="P58" i="5"/>
  <c r="P67" i="5"/>
  <c r="P40" i="5"/>
  <c r="P4" i="2"/>
  <c r="P31" i="2"/>
  <c r="P22" i="2"/>
  <c r="P3" i="2"/>
  <c r="P13" i="2"/>
  <c r="N34" i="2"/>
  <c r="M36" i="2"/>
  <c r="M37" i="2"/>
  <c r="M38" i="2"/>
  <c r="M39" i="2"/>
  <c r="N25" i="2"/>
  <c r="M27" i="2"/>
  <c r="M28" i="2"/>
  <c r="M29" i="2"/>
  <c r="M30" i="2"/>
  <c r="N16" i="2"/>
  <c r="M18" i="2"/>
  <c r="M19" i="2"/>
  <c r="M20" i="2"/>
  <c r="M21" i="2"/>
  <c r="M12" i="2"/>
  <c r="N12" i="2"/>
  <c r="M11" i="2"/>
  <c r="N11" i="2"/>
  <c r="M10" i="2"/>
  <c r="N10" i="2"/>
  <c r="M9" i="2"/>
  <c r="N9" i="2"/>
</calcChain>
</file>

<file path=xl/sharedStrings.xml><?xml version="1.0" encoding="utf-8"?>
<sst xmlns="http://schemas.openxmlformats.org/spreadsheetml/2006/main" count="673" uniqueCount="83">
  <si>
    <t xml:space="preserve">2.4 </t>
  </si>
  <si>
    <t>2.4</t>
  </si>
  <si>
    <t xml:space="preserve">STAY SUPPORTED PERSONS </t>
  </si>
  <si>
    <t>3.4</t>
  </si>
  <si>
    <t>3.1</t>
  </si>
  <si>
    <t>Other</t>
  </si>
  <si>
    <t>Consumables</t>
  </si>
  <si>
    <t>Mobility of supported persons</t>
  </si>
  <si>
    <t>Lfd Nr.</t>
  </si>
  <si>
    <t>GCSMUS Cost Description</t>
  </si>
  <si>
    <t>Assets</t>
  </si>
  <si>
    <t>External services</t>
  </si>
  <si>
    <t>Material resources (national/international)</t>
  </si>
  <si>
    <t>Stay: supported persons</t>
  </si>
  <si>
    <r>
      <rPr>
        <b/>
        <sz val="9"/>
        <rFont val="Arial"/>
        <family val="2"/>
      </rPr>
      <t>Teaching materials</t>
    </r>
    <r>
      <rPr>
        <sz val="9"/>
        <rFont val="Arial"/>
        <family val="2"/>
      </rPr>
      <t xml:space="preserve"> (teaching and learning materials, textbooks, etc.)</t>
    </r>
  </si>
  <si>
    <t>Country of Origin</t>
  </si>
  <si>
    <t>Country of Destination</t>
  </si>
  <si>
    <r>
      <rPr>
        <b/>
        <sz val="9"/>
        <rFont val="Arial"/>
        <family val="2"/>
      </rPr>
      <t>Materials</t>
    </r>
    <r>
      <rPr>
        <sz val="9"/>
        <rFont val="Arial"/>
        <family val="2"/>
      </rPr>
      <t xml:space="preserve"> for seminar etc.(e.g. photocopies)</t>
    </r>
  </si>
  <si>
    <t>South-North Exchange</t>
  </si>
  <si>
    <t>Job Category</t>
  </si>
  <si>
    <t>Exchange Type Category</t>
  </si>
  <si>
    <t>Maximum</t>
  </si>
  <si>
    <t>Budget Year</t>
  </si>
  <si>
    <t>Total</t>
  </si>
  <si>
    <t>Cost overview</t>
  </si>
  <si>
    <t>Applied for</t>
  </si>
  <si>
    <t>Difference</t>
  </si>
  <si>
    <t>Trip 1 (2022)</t>
  </si>
  <si>
    <r>
      <t xml:space="preserve">Mobility (flight and local travel) </t>
    </r>
    <r>
      <rPr>
        <sz val="9"/>
        <color theme="0" tint="-0.499984740745262"/>
        <rFont val="Arial"/>
        <family val="2"/>
      </rPr>
      <t>(2nd class economy, use travel portal for calculation, e.g. Kayak, www.kayak.co.uk - use a good-value but don't use the cheapest price)</t>
    </r>
  </si>
  <si>
    <t>South-South Exchange or North-South-Exchange</t>
  </si>
  <si>
    <t>Please note:</t>
  </si>
  <si>
    <t>By DAAD funding rules, it is OK not to use all the money, but you cannot get more money reimbursed that you have not applied for or get a higher budget than you applied for</t>
  </si>
  <si>
    <t>This budget sheet assumes that all applicants travel alone (without their families) and that there are only two partners. If there will be accompanying family members, please contact SMUS office by 15.03.2022 - you will get a separate budget calculation table</t>
  </si>
  <si>
    <r>
      <t xml:space="preserve">Living cost allowance (for accomodation, room and board, etc.) </t>
    </r>
    <r>
      <rPr>
        <sz val="9"/>
        <color theme="0" tint="-0.499984740745262"/>
        <rFont val="Arial"/>
        <family val="2"/>
      </rPr>
      <t>(please enter estimated dates for calculation - it is OK to change the dates within the same budget year and travel for a shorter time, but you cannot travel for a longer time than you applied for.)</t>
    </r>
  </si>
  <si>
    <r>
      <t xml:space="preserve">Professors </t>
    </r>
    <r>
      <rPr>
        <sz val="9"/>
        <color theme="0" tint="-0.499984740745262"/>
        <rFont val="Arial"/>
        <family val="2"/>
      </rPr>
      <t>(Full Professor, Reader, Senior Lecturer)</t>
    </r>
  </si>
  <si>
    <r>
      <t xml:space="preserve">daily rate </t>
    </r>
    <r>
      <rPr>
        <sz val="9"/>
        <color theme="0" tint="-0.499984740745262"/>
        <rFont val="Arial"/>
        <family val="2"/>
      </rPr>
      <t>(up to 23 days)</t>
    </r>
  </si>
  <si>
    <r>
      <t xml:space="preserve">estimated arrival date </t>
    </r>
    <r>
      <rPr>
        <sz val="9"/>
        <color theme="0" tint="-0.499984740745262"/>
        <rFont val="Arial"/>
        <family val="2"/>
      </rPr>
      <t>(has to be in 2022)</t>
    </r>
  </si>
  <si>
    <r>
      <t>monthly rate</t>
    </r>
    <r>
      <rPr>
        <sz val="9"/>
        <color theme="0" tint="-0.499984740745262"/>
        <rFont val="Arial"/>
        <family val="2"/>
      </rPr>
      <t xml:space="preserve"> (more than 23 days)</t>
    </r>
  </si>
  <si>
    <r>
      <t xml:space="preserve">estimated departure date </t>
    </r>
    <r>
      <rPr>
        <sz val="9"/>
        <color theme="0" tint="-0.499984740745262"/>
        <rFont val="Arial"/>
        <family val="2"/>
      </rPr>
      <t>(has to be in 2022)</t>
    </r>
  </si>
  <si>
    <r>
      <t xml:space="preserve">duration of stay </t>
    </r>
    <r>
      <rPr>
        <sz val="9"/>
        <color theme="0" tint="-0.499984740745262"/>
        <rFont val="Arial"/>
        <family val="2"/>
      </rPr>
      <t>(No. of months)</t>
    </r>
  </si>
  <si>
    <r>
      <t xml:space="preserve">duration of stay </t>
    </r>
    <r>
      <rPr>
        <sz val="9"/>
        <color theme="0" tint="-0.499984740745262"/>
        <rFont val="Arial"/>
        <family val="2"/>
      </rPr>
      <t>(No. of days)</t>
    </r>
  </si>
  <si>
    <t>Please calculate all costs in gross costs, including all taxes</t>
  </si>
  <si>
    <t>Amount in EURO</t>
  </si>
  <si>
    <t>Euro</t>
  </si>
  <si>
    <t>Amount in LOCAL CURRENCY</t>
  </si>
  <si>
    <r>
      <t xml:space="preserve">Health insurance </t>
    </r>
    <r>
      <rPr>
        <sz val="9"/>
        <color theme="0" tint="-0.34998626667073579"/>
        <rFont val="Arial"/>
        <family val="2"/>
      </rPr>
      <t>(maximum 145 € per month)</t>
    </r>
  </si>
  <si>
    <r>
      <t xml:space="preserve">International money transfer, visa fees, necessary vaccinations and Covid-19 tests </t>
    </r>
    <r>
      <rPr>
        <sz val="9"/>
        <color theme="0" tint="-0.34998626667073579"/>
        <rFont val="Arial"/>
        <family val="2"/>
      </rPr>
      <t>(maximum 150 € per trip)</t>
    </r>
  </si>
  <si>
    <t>This table is for budget application only - costs will be reimbursed based on the actual costs. For successful applicants, there will be a separate mandatory workshop on project management, budget control, reimbursement and reporting. ‒	Please note that according to DAAD regulations, you will need to prove all expenses with receipts.</t>
  </si>
  <si>
    <t>Trip 2 (2022)</t>
  </si>
  <si>
    <t>Trip 3 (2022)</t>
  </si>
  <si>
    <t>Trip 4 (2022)</t>
  </si>
  <si>
    <t>(please make a separate budget per person and roundtrip; leave empty or delete whole section, if not applicable)</t>
  </si>
  <si>
    <r>
      <rPr>
        <b/>
        <sz val="9"/>
        <rFont val="Arial"/>
        <family val="2"/>
      </rPr>
      <t>Fieldwork costs</t>
    </r>
    <r>
      <rPr>
        <sz val="9"/>
        <rFont val="Arial"/>
        <family val="2"/>
      </rPr>
      <t xml:space="preserve"> (funding for groundwork research)</t>
    </r>
  </si>
  <si>
    <r>
      <rPr>
        <b/>
        <sz val="9"/>
        <rFont val="Arial"/>
        <family val="2"/>
      </rPr>
      <t>Non-consumable items for longer use</t>
    </r>
    <r>
      <rPr>
        <sz val="9"/>
        <rFont val="Arial"/>
        <family val="2"/>
      </rPr>
      <t xml:space="preserve"> e.g. technical equipment, microphones, camera, laptops, software licenses (e.g Maxqda, Stata), solar panels etc. </t>
    </r>
    <r>
      <rPr>
        <sz val="9"/>
        <color theme="0" tint="-0.34998626667073579"/>
        <rFont val="Arial"/>
        <family val="2"/>
      </rPr>
      <t>(note that if their purchase or production value is more than €410 (excluding VAT), they must be included in an inventory list during reimbursement)</t>
    </r>
  </si>
  <si>
    <r>
      <rPr>
        <b/>
        <sz val="9"/>
        <rFont val="Arial"/>
        <family val="2"/>
      </rPr>
      <t xml:space="preserve">Copy editing, proofreading and layout of publication </t>
    </r>
    <r>
      <rPr>
        <sz val="9"/>
        <rFont val="Arial"/>
        <family val="2"/>
      </rPr>
      <t>(peer-reviewed paper, a textbook, a handbook, a manual, etc.)</t>
    </r>
  </si>
  <si>
    <r>
      <rPr>
        <b/>
        <sz val="9"/>
        <rFont val="Arial"/>
        <family val="2"/>
      </rPr>
      <t>Printing and publication of the outcome publication</t>
    </r>
    <r>
      <rPr>
        <sz val="9"/>
        <rFont val="Arial"/>
        <family val="2"/>
      </rPr>
      <t xml:space="preserve"> (peer-reviewed paper, a textbook, a handbook, a manual, etc.)</t>
    </r>
  </si>
  <si>
    <r>
      <t>MATERIAL RESOURCES</t>
    </r>
    <r>
      <rPr>
        <b/>
        <sz val="9"/>
        <rFont val="Arial"/>
        <family val="2"/>
      </rPr>
      <t xml:space="preserve"> </t>
    </r>
    <r>
      <rPr>
        <sz val="9"/>
        <rFont val="Arial"/>
        <family val="2"/>
      </rPr>
      <t>(for budget calculation, please specify in each line what you want the money for and enter lump sums)</t>
    </r>
  </si>
  <si>
    <t>DAAD Cost Category No.</t>
  </si>
  <si>
    <t>DAAD Cost Category</t>
  </si>
  <si>
    <t>DAAD Cost Classification</t>
  </si>
  <si>
    <t>First Name &amp; Last Name</t>
  </si>
  <si>
    <t>Calculated Costs:</t>
  </si>
  <si>
    <t>Maximum Allowed:</t>
  </si>
  <si>
    <t>Total Costs for Material Ressources</t>
  </si>
  <si>
    <t>Total Costs for Mobility Costs</t>
  </si>
  <si>
    <t>Total Costs Trip 1</t>
  </si>
  <si>
    <t>Total Costs Trip 2</t>
  </si>
  <si>
    <t>Total Costs Trip 3</t>
  </si>
  <si>
    <t>Total Costs Trip 4</t>
  </si>
  <si>
    <t>Trip 1 (2023)</t>
  </si>
  <si>
    <t>Trip 2 (2023)</t>
  </si>
  <si>
    <t>Trip 3 (2023)</t>
  </si>
  <si>
    <t>Trip 4 (2023)</t>
  </si>
  <si>
    <t>Trip 5 (2023)</t>
  </si>
  <si>
    <t>Trip 6 (2023)</t>
  </si>
  <si>
    <t>Trip 7 (2023)</t>
  </si>
  <si>
    <t>Trip 8 (2023)</t>
  </si>
  <si>
    <r>
      <t xml:space="preserve">Assistant Professors, Lecturers, Researchers, Doctoral Students, Instructors, Assistants, etc. </t>
    </r>
    <r>
      <rPr>
        <sz val="9"/>
        <color theme="0" tint="-0.499984740745262"/>
        <rFont val="Arial"/>
        <family val="2"/>
      </rPr>
      <t>(with Master's Degree or equivalent)</t>
    </r>
  </si>
  <si>
    <t>TOTAL COSTS 2022</t>
  </si>
  <si>
    <r>
      <t xml:space="preserve">Local Currency </t>
    </r>
    <r>
      <rPr>
        <sz val="9"/>
        <color theme="0" tint="-0.34998626667073579"/>
        <rFont val="Arial"/>
        <family val="2"/>
      </rPr>
      <t>(e.g. USD $, NGN ₦; etc. - please enter for each line)</t>
    </r>
  </si>
  <si>
    <r>
      <t xml:space="preserve">Currency Conversion Rate </t>
    </r>
    <r>
      <rPr>
        <sz val="9"/>
        <color theme="0" tint="-0.34998626667073579"/>
        <rFont val="Arial"/>
        <family val="2"/>
      </rPr>
      <t>(please use currency converter, e.g. https://www.oanda.com/currency-converter/en/?from=NGN&amp;to=EUR&amp;amount=1)</t>
    </r>
  </si>
  <si>
    <r>
      <rPr>
        <b/>
        <sz val="9"/>
        <rFont val="Arial"/>
        <family val="2"/>
      </rPr>
      <t>Materials</t>
    </r>
    <r>
      <rPr>
        <sz val="9"/>
        <rFont val="Arial"/>
        <family val="2"/>
      </rPr>
      <t xml:space="preserve"> for seminar etc. (e.g. photocopies)</t>
    </r>
  </si>
  <si>
    <t>TOTAL COSTS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</si>
</sst>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164" formatCode="_(&quot;$&quot;* #,##0.00_);_(&quot;$&quot;* \(#,##0.00\);_(&quot;$&quot;* &quot;-&quot;??_);_(@_)"/>
    <numFmt numFmtId="165" formatCode="#,##0.00\ _€"/>
    <numFmt numFmtId="166" formatCode="0.0"/>
    <numFmt numFmtId="167" formatCode="#,##0\ &quot;€&quot;"/>
  </numFmts>
  <fonts count="17" x14ac:knownFonts="1">
    <font>
      <sz val="11"/>
      <color theme="1"/>
      <name val="Calibri"/>
      <family val="2"/>
      <scheme val="minor"/>
    </font>
    <font>
      <sz val="10"/>
      <name val="Verdana"/>
      <family val="2"/>
    </font>
    <font>
      <sz val="11"/>
      <color theme="1"/>
      <name val="Calibri"/>
      <family val="2"/>
      <scheme val="minor"/>
    </font>
    <font>
      <sz val="11"/>
      <color theme="1"/>
      <name val="Calibri"/>
      <family val="2"/>
      <charset val="1"/>
      <scheme val="minor"/>
    </font>
    <font>
      <sz val="10"/>
      <name val="Arial"/>
      <family val="2"/>
    </font>
    <font>
      <b/>
      <sz val="11"/>
      <color theme="1"/>
      <name val="Calibri"/>
      <family val="2"/>
      <scheme val="minor"/>
    </font>
    <font>
      <b/>
      <sz val="9"/>
      <color theme="1"/>
      <name val="Arial"/>
      <family val="2"/>
    </font>
    <font>
      <b/>
      <sz val="9"/>
      <color rgb="FFFF0000"/>
      <name val="Arial"/>
      <family val="2"/>
    </font>
    <font>
      <sz val="9"/>
      <color rgb="FFEB711E"/>
      <name val="Arial"/>
      <family val="2"/>
    </font>
    <font>
      <sz val="9"/>
      <color theme="1"/>
      <name val="Arial"/>
      <family val="2"/>
    </font>
    <font>
      <b/>
      <sz val="9"/>
      <color rgb="FFEB711E"/>
      <name val="Arial"/>
      <family val="2"/>
    </font>
    <font>
      <sz val="9"/>
      <name val="Arial"/>
      <family val="2"/>
    </font>
    <font>
      <b/>
      <sz val="9"/>
      <name val="Arial"/>
      <family val="2"/>
    </font>
    <font>
      <sz val="9"/>
      <color theme="0" tint="-0.499984740745262"/>
      <name val="Arial"/>
      <family val="2"/>
    </font>
    <font>
      <sz val="9"/>
      <color theme="0" tint="-0.34998626667073579"/>
      <name val="Arial"/>
      <family val="2"/>
    </font>
    <font>
      <sz val="9"/>
      <color theme="0" tint="-0.499984740745262"/>
      <name val="Calibri"/>
      <family val="2"/>
      <scheme val="minor"/>
    </font>
    <font>
      <b/>
      <sz val="18"/>
      <name val="Arial"/>
      <family val="2"/>
    </font>
  </fonts>
  <fills count="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9" tint="-0.249977111117893"/>
        <bgColor indexed="64"/>
      </patternFill>
    </fill>
  </fills>
  <borders count="19">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double">
        <color auto="1"/>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7">
    <xf numFmtId="0" fontId="0" fillId="0" borderId="0"/>
    <xf numFmtId="164" fontId="1" fillId="0" borderId="0" applyFont="0" applyFill="0" applyBorder="0" applyAlignment="0" applyProtection="0"/>
    <xf numFmtId="0" fontId="3" fillId="0" borderId="0"/>
    <xf numFmtId="0" fontId="4" fillId="0" borderId="0"/>
    <xf numFmtId="0" fontId="2" fillId="0" borderId="0"/>
    <xf numFmtId="0" fontId="4" fillId="0" borderId="0"/>
    <xf numFmtId="0" fontId="4" fillId="0" borderId="0"/>
  </cellStyleXfs>
  <cellXfs count="136">
    <xf numFmtId="0" fontId="0" fillId="0" borderId="0" xfId="0"/>
    <xf numFmtId="0" fontId="0" fillId="3" borderId="0" xfId="0" applyFill="1"/>
    <xf numFmtId="6" fontId="0" fillId="3" borderId="0" xfId="0" applyNumberFormat="1" applyFill="1"/>
    <xf numFmtId="6" fontId="5" fillId="3" borderId="0" xfId="0" applyNumberFormat="1" applyFont="1" applyFill="1"/>
    <xf numFmtId="0" fontId="9" fillId="3" borderId="0" xfId="0" applyFont="1" applyFill="1" applyAlignment="1">
      <alignment vertical="center" wrapText="1"/>
    </xf>
    <xf numFmtId="167" fontId="9" fillId="3" borderId="0" xfId="0" applyNumberFormat="1" applyFont="1" applyFill="1" applyAlignment="1">
      <alignment vertical="center" wrapText="1"/>
    </xf>
    <xf numFmtId="1" fontId="9" fillId="3" borderId="0" xfId="0" applyNumberFormat="1" applyFont="1" applyFill="1" applyAlignment="1">
      <alignment horizontal="center" vertical="center" wrapText="1"/>
    </xf>
    <xf numFmtId="166" fontId="9" fillId="3" borderId="0" xfId="0" applyNumberFormat="1" applyFont="1" applyFill="1" applyAlignment="1">
      <alignment horizontal="center" vertical="center" wrapText="1"/>
    </xf>
    <xf numFmtId="0" fontId="9" fillId="4" borderId="0" xfId="0" applyFont="1" applyFill="1" applyAlignment="1">
      <alignment vertical="center" wrapText="1"/>
    </xf>
    <xf numFmtId="0" fontId="9" fillId="4" borderId="13" xfId="0" applyNumberFormat="1" applyFont="1" applyFill="1" applyBorder="1" applyAlignment="1">
      <alignment horizontal="center" vertical="center" wrapText="1"/>
    </xf>
    <xf numFmtId="49" fontId="9" fillId="4" borderId="13" xfId="0" applyNumberFormat="1" applyFont="1" applyFill="1" applyBorder="1" applyAlignment="1">
      <alignment horizontal="center" vertical="center" wrapText="1"/>
    </xf>
    <xf numFmtId="49" fontId="9" fillId="4" borderId="13" xfId="0" applyNumberFormat="1" applyFont="1" applyFill="1" applyBorder="1" applyAlignment="1">
      <alignment horizontal="left" vertical="center" wrapText="1"/>
    </xf>
    <xf numFmtId="0" fontId="11" fillId="4" borderId="13" xfId="0" applyFont="1" applyFill="1" applyBorder="1" applyAlignment="1">
      <alignment horizontal="left" vertical="center" wrapText="1"/>
    </xf>
    <xf numFmtId="0" fontId="9" fillId="4" borderId="13" xfId="0" applyFont="1" applyFill="1" applyBorder="1" applyAlignment="1">
      <alignment vertical="center" wrapText="1"/>
    </xf>
    <xf numFmtId="1" fontId="9" fillId="4" borderId="13" xfId="0" applyNumberFormat="1" applyFont="1" applyFill="1" applyBorder="1" applyAlignment="1">
      <alignment horizontal="center" vertical="center" wrapText="1"/>
    </xf>
    <xf numFmtId="166" fontId="9" fillId="4" borderId="13" xfId="0" applyNumberFormat="1" applyFont="1" applyFill="1" applyBorder="1" applyAlignment="1">
      <alignment horizontal="center" vertical="center" wrapText="1"/>
    </xf>
    <xf numFmtId="1" fontId="11" fillId="4" borderId="13" xfId="0" applyNumberFormat="1" applyFont="1" applyFill="1" applyBorder="1" applyAlignment="1">
      <alignment horizontal="center" vertical="center" wrapText="1"/>
    </xf>
    <xf numFmtId="166" fontId="11" fillId="4" borderId="13" xfId="0" applyNumberFormat="1" applyFont="1" applyFill="1" applyBorder="1" applyAlignment="1">
      <alignment horizontal="center" vertical="center" wrapText="1"/>
    </xf>
    <xf numFmtId="0" fontId="9" fillId="4" borderId="13" xfId="0" applyFont="1" applyFill="1" applyBorder="1" applyAlignment="1">
      <alignment horizontal="center" vertical="center" wrapText="1"/>
    </xf>
    <xf numFmtId="1" fontId="9" fillId="4" borderId="13" xfId="0" applyNumberFormat="1" applyFont="1" applyFill="1" applyBorder="1" applyAlignment="1">
      <alignment horizontal="left" vertical="center" wrapText="1"/>
    </xf>
    <xf numFmtId="0" fontId="9" fillId="4" borderId="13" xfId="0" applyFont="1" applyFill="1" applyBorder="1" applyAlignment="1">
      <alignment horizontal="left" vertical="center" wrapText="1"/>
    </xf>
    <xf numFmtId="49" fontId="6" fillId="5" borderId="8" xfId="0" applyNumberFormat="1" applyFont="1" applyFill="1" applyBorder="1" applyAlignment="1">
      <alignment horizontal="left" vertical="center"/>
    </xf>
    <xf numFmtId="49" fontId="7" fillId="5" borderId="8" xfId="0" applyNumberFormat="1" applyFont="1" applyFill="1" applyBorder="1" applyAlignment="1">
      <alignment horizontal="left" vertical="center"/>
    </xf>
    <xf numFmtId="167" fontId="6" fillId="5" borderId="8" xfId="0" applyNumberFormat="1" applyFont="1" applyFill="1" applyBorder="1" applyAlignment="1">
      <alignment horizontal="left" vertical="center"/>
    </xf>
    <xf numFmtId="1" fontId="6" fillId="5" borderId="8" xfId="0" applyNumberFormat="1" applyFont="1" applyFill="1" applyBorder="1" applyAlignment="1">
      <alignment horizontal="center" vertical="center"/>
    </xf>
    <xf numFmtId="166" fontId="6" fillId="5" borderId="8" xfId="0" applyNumberFormat="1" applyFont="1" applyFill="1" applyBorder="1" applyAlignment="1">
      <alignment horizontal="center" vertical="center"/>
    </xf>
    <xf numFmtId="0" fontId="6" fillId="5" borderId="8" xfId="0" applyFont="1" applyFill="1" applyBorder="1" applyAlignment="1">
      <alignment vertical="center"/>
    </xf>
    <xf numFmtId="49" fontId="13" fillId="5" borderId="14" xfId="0" applyNumberFormat="1" applyFont="1" applyFill="1" applyBorder="1" applyAlignment="1">
      <alignment horizontal="left" vertical="center"/>
    </xf>
    <xf numFmtId="167" fontId="13" fillId="5" borderId="14" xfId="0" applyNumberFormat="1" applyFont="1" applyFill="1" applyBorder="1" applyAlignment="1">
      <alignment horizontal="left" vertical="center"/>
    </xf>
    <xf numFmtId="1" fontId="13" fillId="5" borderId="14" xfId="0" applyNumberFormat="1" applyFont="1" applyFill="1" applyBorder="1" applyAlignment="1">
      <alignment horizontal="center" vertical="center"/>
    </xf>
    <xf numFmtId="166" fontId="13" fillId="5" borderId="14" xfId="0" applyNumberFormat="1" applyFont="1" applyFill="1" applyBorder="1" applyAlignment="1">
      <alignment horizontal="center" vertical="center"/>
    </xf>
    <xf numFmtId="0" fontId="13" fillId="5" borderId="14" xfId="0" applyFont="1" applyFill="1" applyBorder="1" applyAlignment="1">
      <alignment vertical="center"/>
    </xf>
    <xf numFmtId="14" fontId="6" fillId="5" borderId="8" xfId="0" applyNumberFormat="1" applyFont="1" applyFill="1" applyBorder="1" applyAlignment="1">
      <alignment horizontal="center" vertical="center"/>
    </xf>
    <xf numFmtId="14" fontId="13" fillId="5" borderId="14" xfId="0" applyNumberFormat="1" applyFont="1" applyFill="1" applyBorder="1" applyAlignment="1">
      <alignment horizontal="center" vertical="center"/>
    </xf>
    <xf numFmtId="14" fontId="9" fillId="3" borderId="0" xfId="0" applyNumberFormat="1" applyFont="1" applyFill="1" applyAlignment="1">
      <alignment horizontal="center" vertical="center" wrapText="1"/>
    </xf>
    <xf numFmtId="0" fontId="5" fillId="3" borderId="0" xfId="0" applyFont="1" applyFill="1"/>
    <xf numFmtId="0" fontId="0" fillId="3" borderId="0" xfId="0" applyFill="1" applyBorder="1"/>
    <xf numFmtId="6" fontId="0" fillId="3" borderId="0" xfId="0" applyNumberFormat="1" applyFill="1" applyBorder="1"/>
    <xf numFmtId="6" fontId="5" fillId="3" borderId="0" xfId="0" applyNumberFormat="1" applyFont="1" applyFill="1" applyBorder="1"/>
    <xf numFmtId="0" fontId="15" fillId="3" borderId="0" xfId="0" applyFont="1" applyFill="1"/>
    <xf numFmtId="0" fontId="0" fillId="4" borderId="1" xfId="0" applyFill="1" applyBorder="1"/>
    <xf numFmtId="6" fontId="0" fillId="4" borderId="1" xfId="0" applyNumberFormat="1" applyFill="1" applyBorder="1" applyAlignment="1">
      <alignment horizontal="center"/>
    </xf>
    <xf numFmtId="0" fontId="0" fillId="4" borderId="0" xfId="0" applyFill="1" applyAlignment="1">
      <alignment horizontal="left"/>
    </xf>
    <xf numFmtId="6" fontId="0" fillId="4" borderId="0" xfId="0" applyNumberFormat="1" applyFill="1"/>
    <xf numFmtId="6" fontId="5" fillId="4" borderId="0" xfId="0" applyNumberFormat="1" applyFont="1" applyFill="1"/>
    <xf numFmtId="0" fontId="0" fillId="4" borderId="12" xfId="0" applyFill="1" applyBorder="1"/>
    <xf numFmtId="6" fontId="0" fillId="4" borderId="12" xfId="0" applyNumberFormat="1" applyFill="1" applyBorder="1"/>
    <xf numFmtId="6" fontId="5" fillId="4" borderId="12" xfId="0" applyNumberFormat="1" applyFont="1" applyFill="1" applyBorder="1"/>
    <xf numFmtId="167" fontId="9" fillId="4" borderId="13" xfId="0" applyNumberFormat="1" applyFont="1" applyFill="1" applyBorder="1" applyAlignment="1">
      <alignment horizontal="center" vertical="center" wrapText="1"/>
    </xf>
    <xf numFmtId="14" fontId="11" fillId="2" borderId="13" xfId="0" applyNumberFormat="1"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14" fontId="6" fillId="4" borderId="3" xfId="0" applyNumberFormat="1" applyFont="1" applyFill="1" applyBorder="1" applyAlignment="1">
      <alignment horizontal="center" vertical="center" wrapText="1"/>
    </xf>
    <xf numFmtId="1" fontId="6" fillId="4" borderId="3" xfId="0"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0" fontId="8" fillId="4" borderId="0" xfId="0" applyFont="1" applyFill="1" applyAlignment="1">
      <alignment horizontal="left" vertical="center" wrapText="1"/>
    </xf>
    <xf numFmtId="4" fontId="6" fillId="4" borderId="10" xfId="0" applyNumberFormat="1" applyFont="1" applyFill="1" applyBorder="1" applyAlignment="1">
      <alignment horizontal="center" vertical="center" wrapText="1"/>
    </xf>
    <xf numFmtId="4" fontId="13" fillId="5" borderId="14" xfId="0" applyNumberFormat="1" applyFont="1" applyFill="1" applyBorder="1" applyAlignment="1">
      <alignment horizontal="center" vertical="center"/>
    </xf>
    <xf numFmtId="4" fontId="9" fillId="3" borderId="0" xfId="0" applyNumberFormat="1" applyFont="1" applyFill="1" applyAlignment="1">
      <alignment horizontal="center" vertical="center" wrapText="1"/>
    </xf>
    <xf numFmtId="165" fontId="10" fillId="5" borderId="8" xfId="0" applyNumberFormat="1" applyFont="1" applyFill="1" applyBorder="1" applyAlignment="1">
      <alignment horizontal="center" vertical="center"/>
    </xf>
    <xf numFmtId="165" fontId="13" fillId="5" borderId="14" xfId="0" applyNumberFormat="1" applyFont="1" applyFill="1" applyBorder="1" applyAlignment="1">
      <alignment horizontal="center" vertical="center"/>
    </xf>
    <xf numFmtId="0" fontId="9" fillId="3" borderId="0" xfId="0" applyFont="1" applyFill="1" applyAlignment="1">
      <alignment horizontal="center" vertical="center" wrapText="1"/>
    </xf>
    <xf numFmtId="4" fontId="9" fillId="2" borderId="13" xfId="0" applyNumberFormat="1" applyFont="1" applyFill="1" applyBorder="1" applyAlignment="1">
      <alignment horizontal="center" vertical="center" wrapText="1"/>
    </xf>
    <xf numFmtId="0" fontId="9" fillId="2" borderId="13" xfId="0" applyFont="1" applyFill="1" applyBorder="1" applyAlignment="1">
      <alignment horizontal="left" vertical="center" wrapText="1"/>
    </xf>
    <xf numFmtId="3" fontId="12" fillId="4" borderId="3" xfId="0" applyNumberFormat="1" applyFont="1" applyFill="1" applyBorder="1" applyAlignment="1">
      <alignment horizontal="center" vertical="center" wrapText="1"/>
    </xf>
    <xf numFmtId="3" fontId="11" fillId="5" borderId="14" xfId="0" applyNumberFormat="1" applyFont="1" applyFill="1" applyBorder="1" applyAlignment="1">
      <alignment horizontal="right" vertical="center"/>
    </xf>
    <xf numFmtId="3" fontId="11" fillId="4" borderId="13" xfId="0" applyNumberFormat="1" applyFont="1" applyFill="1" applyBorder="1" applyAlignment="1">
      <alignment horizontal="right" vertical="center" wrapText="1"/>
    </xf>
    <xf numFmtId="3" fontId="11" fillId="3" borderId="0" xfId="0" applyNumberFormat="1" applyFont="1" applyFill="1" applyAlignment="1">
      <alignment vertical="center" wrapText="1"/>
    </xf>
    <xf numFmtId="3" fontId="11" fillId="2" borderId="13" xfId="0" applyNumberFormat="1" applyFont="1" applyFill="1" applyBorder="1" applyAlignment="1">
      <alignment vertical="center" wrapText="1"/>
    </xf>
    <xf numFmtId="49" fontId="6" fillId="7" borderId="7" xfId="0" applyNumberFormat="1" applyFont="1" applyFill="1" applyBorder="1" applyAlignment="1">
      <alignment horizontal="left" vertical="center"/>
    </xf>
    <xf numFmtId="49" fontId="6" fillId="7" borderId="8" xfId="0" applyNumberFormat="1" applyFont="1" applyFill="1" applyBorder="1" applyAlignment="1">
      <alignment horizontal="left" vertical="center"/>
    </xf>
    <xf numFmtId="49" fontId="6" fillId="7" borderId="9" xfId="0" applyNumberFormat="1" applyFont="1" applyFill="1" applyBorder="1" applyAlignment="1">
      <alignment horizontal="left" vertical="center"/>
    </xf>
    <xf numFmtId="167" fontId="6" fillId="7" borderId="8" xfId="0" applyNumberFormat="1" applyFont="1" applyFill="1" applyBorder="1" applyAlignment="1">
      <alignment horizontal="left" vertical="center"/>
    </xf>
    <xf numFmtId="14" fontId="6" fillId="7" borderId="9" xfId="0" applyNumberFormat="1" applyFont="1" applyFill="1" applyBorder="1" applyAlignment="1">
      <alignment horizontal="center" vertical="center"/>
    </xf>
    <xf numFmtId="1" fontId="6" fillId="7" borderId="9" xfId="0" applyNumberFormat="1" applyFont="1" applyFill="1" applyBorder="1" applyAlignment="1">
      <alignment horizontal="center" vertical="center"/>
    </xf>
    <xf numFmtId="166" fontId="6" fillId="7" borderId="9" xfId="0" applyNumberFormat="1" applyFont="1" applyFill="1" applyBorder="1" applyAlignment="1">
      <alignment horizontal="center" vertical="center"/>
    </xf>
    <xf numFmtId="165" fontId="10" fillId="7" borderId="10" xfId="0" applyNumberFormat="1" applyFont="1" applyFill="1" applyBorder="1" applyAlignment="1">
      <alignment horizontal="center" vertical="center"/>
    </xf>
    <xf numFmtId="49" fontId="6" fillId="7" borderId="5" xfId="0" applyNumberFormat="1" applyFont="1" applyFill="1" applyBorder="1" applyAlignment="1">
      <alignment horizontal="left" vertical="center"/>
    </xf>
    <xf numFmtId="49" fontId="6" fillId="7" borderId="6" xfId="0" applyNumberFormat="1" applyFont="1" applyFill="1" applyBorder="1" applyAlignment="1">
      <alignment horizontal="left" vertical="center"/>
    </xf>
    <xf numFmtId="167" fontId="6" fillId="7" borderId="6" xfId="0" applyNumberFormat="1" applyFont="1" applyFill="1" applyBorder="1" applyAlignment="1">
      <alignment horizontal="left" vertical="center"/>
    </xf>
    <xf numFmtId="0" fontId="9" fillId="7" borderId="0" xfId="0" applyFont="1" applyFill="1" applyAlignment="1">
      <alignment vertical="center"/>
    </xf>
    <xf numFmtId="49" fontId="7" fillId="5" borderId="13" xfId="0" applyNumberFormat="1" applyFont="1" applyFill="1" applyBorder="1" applyAlignment="1">
      <alignment horizontal="left" vertical="center"/>
    </xf>
    <xf numFmtId="14" fontId="6" fillId="7" borderId="6" xfId="0" applyNumberFormat="1" applyFont="1" applyFill="1" applyBorder="1" applyAlignment="1">
      <alignment horizontal="center" vertical="center"/>
    </xf>
    <xf numFmtId="1" fontId="6" fillId="7" borderId="6" xfId="0" applyNumberFormat="1" applyFont="1" applyFill="1" applyBorder="1" applyAlignment="1">
      <alignment horizontal="center" vertical="center"/>
    </xf>
    <xf numFmtId="166" fontId="6" fillId="7" borderId="6" xfId="0" applyNumberFormat="1" applyFont="1" applyFill="1" applyBorder="1" applyAlignment="1">
      <alignment horizontal="center" vertical="center"/>
    </xf>
    <xf numFmtId="165" fontId="10" fillId="7" borderId="6" xfId="0" applyNumberFormat="1" applyFont="1" applyFill="1" applyBorder="1" applyAlignment="1">
      <alignment horizontal="center" vertical="center"/>
    </xf>
    <xf numFmtId="0" fontId="6" fillId="7" borderId="14" xfId="0" applyFont="1" applyFill="1" applyBorder="1" applyAlignment="1">
      <alignment vertical="center"/>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9" fillId="4" borderId="6" xfId="0" applyFont="1" applyFill="1" applyBorder="1" applyAlignment="1">
      <alignment horizontal="left" vertical="center" wrapText="1"/>
    </xf>
    <xf numFmtId="167" fontId="9" fillId="4" borderId="6" xfId="0" applyNumberFormat="1" applyFont="1" applyFill="1" applyBorder="1" applyAlignment="1">
      <alignment horizontal="left" vertical="center" wrapText="1"/>
    </xf>
    <xf numFmtId="14" fontId="11" fillId="4" borderId="6" xfId="0" applyNumberFormat="1" applyFont="1" applyFill="1" applyBorder="1" applyAlignment="1">
      <alignment horizontal="center" vertical="center" wrapText="1"/>
    </xf>
    <xf numFmtId="14" fontId="11" fillId="4" borderId="16" xfId="0" applyNumberFormat="1" applyFont="1" applyFill="1" applyBorder="1" applyAlignment="1">
      <alignment horizontal="center" vertical="center" wrapText="1"/>
    </xf>
    <xf numFmtId="49" fontId="9" fillId="4" borderId="6" xfId="0" applyNumberFormat="1" applyFont="1" applyFill="1" applyBorder="1" applyAlignment="1">
      <alignment horizontal="left" vertical="center" wrapText="1"/>
    </xf>
    <xf numFmtId="167" fontId="9" fillId="4" borderId="16" xfId="0" applyNumberFormat="1" applyFont="1" applyFill="1" applyBorder="1" applyAlignment="1">
      <alignment horizontal="left" vertical="center" wrapText="1"/>
    </xf>
    <xf numFmtId="49" fontId="7" fillId="5" borderId="5" xfId="0" applyNumberFormat="1" applyFont="1" applyFill="1" applyBorder="1" applyAlignment="1">
      <alignment horizontal="left" vertical="center"/>
    </xf>
    <xf numFmtId="167" fontId="9" fillId="5" borderId="6" xfId="0" applyNumberFormat="1" applyFont="1" applyFill="1" applyBorder="1" applyAlignment="1">
      <alignment vertical="center" wrapText="1"/>
    </xf>
    <xf numFmtId="14" fontId="9" fillId="5" borderId="6" xfId="0" applyNumberFormat="1" applyFont="1" applyFill="1" applyBorder="1" applyAlignment="1">
      <alignment horizontal="center" vertical="center" wrapText="1"/>
    </xf>
    <xf numFmtId="14" fontId="9" fillId="5" borderId="16" xfId="0" applyNumberFormat="1" applyFont="1" applyFill="1" applyBorder="1" applyAlignment="1">
      <alignment horizontal="center" vertical="center" wrapText="1"/>
    </xf>
    <xf numFmtId="167" fontId="12" fillId="4" borderId="4" xfId="0" applyNumberFormat="1" applyFont="1" applyFill="1" applyBorder="1" applyAlignment="1">
      <alignment horizontal="center" vertical="center" wrapText="1"/>
    </xf>
    <xf numFmtId="167" fontId="12" fillId="7" borderId="4" xfId="0" applyNumberFormat="1" applyFont="1" applyFill="1" applyBorder="1" applyAlignment="1">
      <alignment horizontal="right" vertical="center"/>
    </xf>
    <xf numFmtId="167" fontId="11" fillId="4" borderId="13" xfId="0" applyNumberFormat="1" applyFont="1" applyFill="1" applyBorder="1" applyAlignment="1">
      <alignment vertical="center" wrapText="1"/>
    </xf>
    <xf numFmtId="167" fontId="11" fillId="4" borderId="13" xfId="0" applyNumberFormat="1" applyFont="1" applyFill="1" applyBorder="1" applyAlignment="1">
      <alignment horizontal="right" vertical="center" wrapText="1"/>
    </xf>
    <xf numFmtId="167" fontId="11" fillId="3" borderId="0" xfId="0" applyNumberFormat="1" applyFont="1" applyFill="1" applyAlignment="1">
      <alignment vertical="center" wrapText="1"/>
    </xf>
    <xf numFmtId="167" fontId="12" fillId="7" borderId="6" xfId="0" applyNumberFormat="1" applyFont="1" applyFill="1" applyBorder="1" applyAlignment="1">
      <alignment horizontal="right" vertical="center"/>
    </xf>
    <xf numFmtId="49" fontId="12" fillId="6" borderId="8" xfId="0" applyNumberFormat="1" applyFont="1" applyFill="1" applyBorder="1" applyAlignment="1">
      <alignment horizontal="left" vertical="center"/>
    </xf>
    <xf numFmtId="167" fontId="12" fillId="6" borderId="8" xfId="0" applyNumberFormat="1" applyFont="1" applyFill="1" applyBorder="1" applyAlignment="1">
      <alignment horizontal="left" vertical="center"/>
    </xf>
    <xf numFmtId="0" fontId="12" fillId="6" borderId="8" xfId="0" applyFont="1" applyFill="1" applyBorder="1" applyAlignment="1">
      <alignment horizontal="left" vertical="center"/>
    </xf>
    <xf numFmtId="14" fontId="12" fillId="6" borderId="8" xfId="0" applyNumberFormat="1" applyFont="1" applyFill="1" applyBorder="1" applyAlignment="1">
      <alignment horizontal="center" vertical="center"/>
    </xf>
    <xf numFmtId="1" fontId="12" fillId="6" borderId="8" xfId="0" applyNumberFormat="1" applyFont="1" applyFill="1" applyBorder="1" applyAlignment="1">
      <alignment horizontal="center" vertical="center"/>
    </xf>
    <xf numFmtId="166" fontId="12" fillId="6" borderId="8" xfId="0" applyNumberFormat="1" applyFont="1" applyFill="1" applyBorder="1" applyAlignment="1">
      <alignment horizontal="center" vertical="center"/>
    </xf>
    <xf numFmtId="0" fontId="11" fillId="6" borderId="0" xfId="0" applyFont="1" applyFill="1" applyBorder="1" applyAlignment="1">
      <alignment horizontal="left" vertical="center"/>
    </xf>
    <xf numFmtId="167" fontId="12" fillId="6" borderId="8" xfId="0" applyNumberFormat="1" applyFont="1" applyFill="1" applyBorder="1" applyAlignment="1">
      <alignment horizontal="center" vertical="center"/>
    </xf>
    <xf numFmtId="4" fontId="12" fillId="6" borderId="8" xfId="0" applyNumberFormat="1" applyFont="1" applyFill="1" applyBorder="1" applyAlignment="1">
      <alignment horizontal="left" vertical="center"/>
    </xf>
    <xf numFmtId="3" fontId="12" fillId="7" borderId="6" xfId="0" applyNumberFormat="1" applyFont="1" applyFill="1" applyBorder="1" applyAlignment="1">
      <alignment horizontal="left" vertical="center"/>
    </xf>
    <xf numFmtId="3" fontId="12" fillId="7" borderId="3" xfId="0" applyNumberFormat="1" applyFont="1" applyFill="1" applyBorder="1" applyAlignment="1">
      <alignment horizontal="left" vertical="center"/>
    </xf>
    <xf numFmtId="167" fontId="11" fillId="5" borderId="8" xfId="0" applyNumberFormat="1" applyFont="1" applyFill="1" applyBorder="1" applyAlignment="1">
      <alignment horizontal="left" vertical="center"/>
    </xf>
    <xf numFmtId="167" fontId="11" fillId="5" borderId="8" xfId="0" applyNumberFormat="1" applyFont="1" applyFill="1" applyBorder="1" applyAlignment="1">
      <alignment horizontal="right" vertical="center"/>
    </xf>
    <xf numFmtId="0" fontId="9" fillId="4" borderId="16" xfId="0" applyFont="1" applyFill="1" applyBorder="1" applyAlignment="1">
      <alignment vertical="center" wrapText="1"/>
    </xf>
    <xf numFmtId="167" fontId="6" fillId="4" borderId="11" xfId="0" applyNumberFormat="1" applyFont="1" applyFill="1" applyBorder="1" applyAlignment="1">
      <alignment horizontal="center" vertical="center" wrapText="1"/>
    </xf>
    <xf numFmtId="167" fontId="12" fillId="6" borderId="17" xfId="0" applyNumberFormat="1" applyFont="1" applyFill="1" applyBorder="1" applyAlignment="1">
      <alignment horizontal="right" vertical="center"/>
    </xf>
    <xf numFmtId="167" fontId="12" fillId="7" borderId="16" xfId="0" applyNumberFormat="1" applyFont="1" applyFill="1" applyBorder="1" applyAlignment="1">
      <alignment horizontal="right" vertical="center"/>
    </xf>
    <xf numFmtId="49" fontId="6" fillId="5" borderId="7" xfId="0" applyNumberFormat="1" applyFont="1" applyFill="1" applyBorder="1" applyAlignment="1">
      <alignment horizontal="left" vertical="center"/>
    </xf>
    <xf numFmtId="167" fontId="12" fillId="5" borderId="17" xfId="0" applyNumberFormat="1" applyFont="1" applyFill="1" applyBorder="1" applyAlignment="1">
      <alignment horizontal="right" vertical="center"/>
    </xf>
    <xf numFmtId="49" fontId="13" fillId="5" borderId="15" xfId="0" applyNumberFormat="1" applyFont="1" applyFill="1" applyBorder="1" applyAlignment="1">
      <alignment horizontal="left" vertical="center"/>
    </xf>
    <xf numFmtId="167" fontId="11" fillId="5" borderId="18" xfId="0" applyNumberFormat="1" applyFont="1" applyFill="1" applyBorder="1" applyAlignment="1">
      <alignment horizontal="right" vertical="center"/>
    </xf>
    <xf numFmtId="14" fontId="7" fillId="2" borderId="13" xfId="0" applyNumberFormat="1" applyFont="1" applyFill="1" applyBorder="1" applyAlignment="1">
      <alignment horizontal="center" vertical="center" wrapText="1"/>
    </xf>
    <xf numFmtId="49" fontId="16" fillId="6" borderId="7" xfId="0" applyNumberFormat="1" applyFont="1" applyFill="1" applyBorder="1" applyAlignment="1">
      <alignment horizontal="left" vertical="center"/>
    </xf>
    <xf numFmtId="0" fontId="9" fillId="2" borderId="6" xfId="0" applyFont="1" applyFill="1" applyBorder="1" applyAlignment="1">
      <alignment horizontal="left" vertical="center" wrapText="1"/>
    </xf>
    <xf numFmtId="167" fontId="9" fillId="2" borderId="6" xfId="0" applyNumberFormat="1" applyFont="1" applyFill="1" applyBorder="1" applyAlignment="1">
      <alignment horizontal="left" vertical="center" wrapText="1"/>
    </xf>
    <xf numFmtId="14" fontId="11" fillId="2" borderId="6" xfId="0" applyNumberFormat="1" applyFont="1" applyFill="1" applyBorder="1" applyAlignment="1">
      <alignment horizontal="center" vertical="center" wrapText="1"/>
    </xf>
    <xf numFmtId="14" fontId="11" fillId="2" borderId="16" xfId="0" applyNumberFormat="1" applyFont="1" applyFill="1" applyBorder="1" applyAlignment="1">
      <alignment horizontal="center" vertical="center" wrapText="1"/>
    </xf>
    <xf numFmtId="0" fontId="11" fillId="2" borderId="5" xfId="0" applyFont="1" applyFill="1" applyBorder="1" applyAlignment="1">
      <alignment horizontal="left" vertical="center" wrapText="1"/>
    </xf>
    <xf numFmtId="0" fontId="15" fillId="3" borderId="0" xfId="0" applyFont="1" applyFill="1" applyAlignment="1">
      <alignment vertical="top" wrapText="1"/>
    </xf>
    <xf numFmtId="0" fontId="15" fillId="0" borderId="0" xfId="0" applyFont="1" applyAlignment="1">
      <alignment vertical="top" wrapText="1"/>
    </xf>
  </cellXfs>
  <cellStyles count="7">
    <cellStyle name="Currency 2" xfId="1" xr:uid="{00000000-0005-0000-0000-000000000000}"/>
    <cellStyle name="Excel Built-in Normal" xfId="5" xr:uid="{00000000-0005-0000-0000-000001000000}"/>
    <cellStyle name="Normal" xfId="0" builtinId="0"/>
    <cellStyle name="Normal 2" xfId="2" xr:uid="{00000000-0005-0000-0000-000003000000}"/>
    <cellStyle name="Normal 2 2" xfId="4" xr:uid="{00000000-0005-0000-0000-000004000000}"/>
    <cellStyle name="Normal 2 3" xfId="6" xr:uid="{00000000-0005-0000-0000-000005000000}"/>
    <cellStyle name="Normal 3" xfId="3" xr:uid="{00000000-0005-0000-0000-000006000000}"/>
  </cellStyles>
  <dxfs count="0"/>
  <tableStyles count="0" defaultTableStyle="TableStyleMedium2" defaultPivotStyle="PivotStyleLight16"/>
  <colors>
    <mruColors>
      <color rgb="FFF3A87E"/>
      <color rgb="FF262D60"/>
      <color rgb="FFEB711E"/>
      <color rgb="FF0432FF"/>
      <color rgb="FFFF9300"/>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894080</xdr:colOff>
      <xdr:row>10</xdr:row>
      <xdr:rowOff>170180</xdr:rowOff>
    </xdr:from>
    <xdr:ext cx="65" cy="172227"/>
    <xdr:sp macro="" textlink="">
      <xdr:nvSpPr>
        <xdr:cNvPr id="2" name="Textfeld 1">
          <a:extLst>
            <a:ext uri="{FF2B5EF4-FFF2-40B4-BE49-F238E27FC236}">
              <a16:creationId xmlns:a16="http://schemas.microsoft.com/office/drawing/2014/main" id="{49448BDA-E3FC-4131-AEB5-7ED1BC38AE97}"/>
            </a:ext>
          </a:extLst>
        </xdr:cNvPr>
        <xdr:cNvSpPr txBox="1"/>
      </xdr:nvSpPr>
      <xdr:spPr>
        <a:xfrm>
          <a:off x="19243040" y="29895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19</xdr:row>
      <xdr:rowOff>170180</xdr:rowOff>
    </xdr:from>
    <xdr:ext cx="65" cy="172227"/>
    <xdr:sp macro="" textlink="">
      <xdr:nvSpPr>
        <xdr:cNvPr id="3" name="Textfeld 2">
          <a:extLst>
            <a:ext uri="{FF2B5EF4-FFF2-40B4-BE49-F238E27FC236}">
              <a16:creationId xmlns:a16="http://schemas.microsoft.com/office/drawing/2014/main" id="{9091F181-568F-4F41-9A02-875FEDAE85D9}"/>
            </a:ext>
          </a:extLst>
        </xdr:cNvPr>
        <xdr:cNvSpPr txBox="1"/>
      </xdr:nvSpPr>
      <xdr:spPr>
        <a:xfrm>
          <a:off x="19243040" y="344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37</xdr:row>
      <xdr:rowOff>170180</xdr:rowOff>
    </xdr:from>
    <xdr:ext cx="65" cy="172227"/>
    <xdr:sp macro="" textlink="">
      <xdr:nvSpPr>
        <xdr:cNvPr id="4" name="Textfeld 3">
          <a:extLst>
            <a:ext uri="{FF2B5EF4-FFF2-40B4-BE49-F238E27FC236}">
              <a16:creationId xmlns:a16="http://schemas.microsoft.com/office/drawing/2014/main" id="{C901E389-F55F-413D-9766-47BCF55387FE}"/>
            </a:ext>
          </a:extLst>
        </xdr:cNvPr>
        <xdr:cNvSpPr txBox="1"/>
      </xdr:nvSpPr>
      <xdr:spPr>
        <a:xfrm>
          <a:off x="19243040" y="344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28</xdr:row>
      <xdr:rowOff>170180</xdr:rowOff>
    </xdr:from>
    <xdr:ext cx="65" cy="172227"/>
    <xdr:sp macro="" textlink="">
      <xdr:nvSpPr>
        <xdr:cNvPr id="5" name="Textfeld 4">
          <a:extLst>
            <a:ext uri="{FF2B5EF4-FFF2-40B4-BE49-F238E27FC236}">
              <a16:creationId xmlns:a16="http://schemas.microsoft.com/office/drawing/2014/main" id="{187B61C5-4D1D-48C6-915F-E84CB88DBEB6}"/>
            </a:ext>
          </a:extLst>
        </xdr:cNvPr>
        <xdr:cNvSpPr txBox="1"/>
      </xdr:nvSpPr>
      <xdr:spPr>
        <a:xfrm>
          <a:off x="19243040" y="116306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19</xdr:row>
      <xdr:rowOff>170180</xdr:rowOff>
    </xdr:from>
    <xdr:ext cx="65" cy="172227"/>
    <xdr:sp macro="" textlink="">
      <xdr:nvSpPr>
        <xdr:cNvPr id="6" name="Textfeld 5">
          <a:extLst>
            <a:ext uri="{FF2B5EF4-FFF2-40B4-BE49-F238E27FC236}">
              <a16:creationId xmlns:a16="http://schemas.microsoft.com/office/drawing/2014/main" id="{76633E95-76CA-4349-8075-CBDA5E75DC1B}"/>
            </a:ext>
          </a:extLst>
        </xdr:cNvPr>
        <xdr:cNvSpPr txBox="1"/>
      </xdr:nvSpPr>
      <xdr:spPr>
        <a:xfrm>
          <a:off x="19243040" y="344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28</xdr:row>
      <xdr:rowOff>170180</xdr:rowOff>
    </xdr:from>
    <xdr:ext cx="65" cy="172227"/>
    <xdr:sp macro="" textlink="">
      <xdr:nvSpPr>
        <xdr:cNvPr id="7" name="Textfeld 6">
          <a:extLst>
            <a:ext uri="{FF2B5EF4-FFF2-40B4-BE49-F238E27FC236}">
              <a16:creationId xmlns:a16="http://schemas.microsoft.com/office/drawing/2014/main" id="{EF8BA193-DBED-4D97-B580-1EEAC5FA089A}"/>
            </a:ext>
          </a:extLst>
        </xdr:cNvPr>
        <xdr:cNvSpPr txBox="1"/>
      </xdr:nvSpPr>
      <xdr:spPr>
        <a:xfrm>
          <a:off x="19243040" y="344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37</xdr:row>
      <xdr:rowOff>170180</xdr:rowOff>
    </xdr:from>
    <xdr:ext cx="65" cy="172227"/>
    <xdr:sp macro="" textlink="">
      <xdr:nvSpPr>
        <xdr:cNvPr id="8" name="Textfeld 7">
          <a:extLst>
            <a:ext uri="{FF2B5EF4-FFF2-40B4-BE49-F238E27FC236}">
              <a16:creationId xmlns:a16="http://schemas.microsoft.com/office/drawing/2014/main" id="{4EADCF22-1036-462B-858B-8AA9507015A9}"/>
            </a:ext>
          </a:extLst>
        </xdr:cNvPr>
        <xdr:cNvSpPr txBox="1"/>
      </xdr:nvSpPr>
      <xdr:spPr>
        <a:xfrm>
          <a:off x="19243040" y="344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19</xdr:row>
      <xdr:rowOff>170180</xdr:rowOff>
    </xdr:from>
    <xdr:ext cx="65" cy="172227"/>
    <xdr:sp macro="" textlink="">
      <xdr:nvSpPr>
        <xdr:cNvPr id="9" name="Textfeld 8">
          <a:extLst>
            <a:ext uri="{FF2B5EF4-FFF2-40B4-BE49-F238E27FC236}">
              <a16:creationId xmlns:a16="http://schemas.microsoft.com/office/drawing/2014/main" id="{E72F80D7-43D2-4F2D-AF9C-9602B62354B6}"/>
            </a:ext>
          </a:extLst>
        </xdr:cNvPr>
        <xdr:cNvSpPr txBox="1"/>
      </xdr:nvSpPr>
      <xdr:spPr>
        <a:xfrm>
          <a:off x="15102840" y="344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28</xdr:row>
      <xdr:rowOff>170180</xdr:rowOff>
    </xdr:from>
    <xdr:ext cx="65" cy="172227"/>
    <xdr:sp macro="" textlink="">
      <xdr:nvSpPr>
        <xdr:cNvPr id="10" name="Textfeld 9">
          <a:extLst>
            <a:ext uri="{FF2B5EF4-FFF2-40B4-BE49-F238E27FC236}">
              <a16:creationId xmlns:a16="http://schemas.microsoft.com/office/drawing/2014/main" id="{47773B04-0F98-477C-85D9-5C95949A2CB4}"/>
            </a:ext>
          </a:extLst>
        </xdr:cNvPr>
        <xdr:cNvSpPr txBox="1"/>
      </xdr:nvSpPr>
      <xdr:spPr>
        <a:xfrm>
          <a:off x="15102840" y="344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37</xdr:row>
      <xdr:rowOff>170180</xdr:rowOff>
    </xdr:from>
    <xdr:ext cx="65" cy="172227"/>
    <xdr:sp macro="" textlink="">
      <xdr:nvSpPr>
        <xdr:cNvPr id="11" name="Textfeld 10">
          <a:extLst>
            <a:ext uri="{FF2B5EF4-FFF2-40B4-BE49-F238E27FC236}">
              <a16:creationId xmlns:a16="http://schemas.microsoft.com/office/drawing/2014/main" id="{0B576650-CDD9-4340-8310-263EEFAEB647}"/>
            </a:ext>
          </a:extLst>
        </xdr:cNvPr>
        <xdr:cNvSpPr txBox="1"/>
      </xdr:nvSpPr>
      <xdr:spPr>
        <a:xfrm>
          <a:off x="15102840" y="344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894080</xdr:colOff>
      <xdr:row>46</xdr:row>
      <xdr:rowOff>170180</xdr:rowOff>
    </xdr:from>
    <xdr:ext cx="65" cy="172227"/>
    <xdr:sp macro="" textlink="">
      <xdr:nvSpPr>
        <xdr:cNvPr id="2" name="Textfeld 1">
          <a:extLst>
            <a:ext uri="{FF2B5EF4-FFF2-40B4-BE49-F238E27FC236}">
              <a16:creationId xmlns:a16="http://schemas.microsoft.com/office/drawing/2014/main" id="{AE16252B-BDA2-4520-905B-85E8E2C61147}"/>
            </a:ext>
          </a:extLst>
        </xdr:cNvPr>
        <xdr:cNvSpPr txBox="1"/>
      </xdr:nvSpPr>
      <xdr:spPr>
        <a:xfrm>
          <a:off x="13587730" y="35864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55</xdr:row>
      <xdr:rowOff>170180</xdr:rowOff>
    </xdr:from>
    <xdr:ext cx="65" cy="172227"/>
    <xdr:sp macro="" textlink="">
      <xdr:nvSpPr>
        <xdr:cNvPr id="3" name="Textfeld 2">
          <a:extLst>
            <a:ext uri="{FF2B5EF4-FFF2-40B4-BE49-F238E27FC236}">
              <a16:creationId xmlns:a16="http://schemas.microsoft.com/office/drawing/2014/main" id="{E275DC5C-DC0F-4FE9-AF6A-D25938DE98CD}"/>
            </a:ext>
          </a:extLst>
        </xdr:cNvPr>
        <xdr:cNvSpPr txBox="1"/>
      </xdr:nvSpPr>
      <xdr:spPr>
        <a:xfrm>
          <a:off x="13587730" y="699643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73</xdr:row>
      <xdr:rowOff>170180</xdr:rowOff>
    </xdr:from>
    <xdr:ext cx="65" cy="172227"/>
    <xdr:sp macro="" textlink="">
      <xdr:nvSpPr>
        <xdr:cNvPr id="4" name="Textfeld 3">
          <a:extLst>
            <a:ext uri="{FF2B5EF4-FFF2-40B4-BE49-F238E27FC236}">
              <a16:creationId xmlns:a16="http://schemas.microsoft.com/office/drawing/2014/main" id="{B40BEECE-7928-4B9A-8051-B00D072D86C3}"/>
            </a:ext>
          </a:extLst>
        </xdr:cNvPr>
        <xdr:cNvSpPr txBox="1"/>
      </xdr:nvSpPr>
      <xdr:spPr>
        <a:xfrm>
          <a:off x="13587730" y="1381633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64</xdr:row>
      <xdr:rowOff>170180</xdr:rowOff>
    </xdr:from>
    <xdr:ext cx="65" cy="172227"/>
    <xdr:sp macro="" textlink="">
      <xdr:nvSpPr>
        <xdr:cNvPr id="5" name="Textfeld 4">
          <a:extLst>
            <a:ext uri="{FF2B5EF4-FFF2-40B4-BE49-F238E27FC236}">
              <a16:creationId xmlns:a16="http://schemas.microsoft.com/office/drawing/2014/main" id="{010E9C2E-3BB5-487C-859C-61E18F05E1E8}"/>
            </a:ext>
          </a:extLst>
        </xdr:cNvPr>
        <xdr:cNvSpPr txBox="1"/>
      </xdr:nvSpPr>
      <xdr:spPr>
        <a:xfrm>
          <a:off x="13587730" y="10406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55</xdr:row>
      <xdr:rowOff>170180</xdr:rowOff>
    </xdr:from>
    <xdr:ext cx="65" cy="172227"/>
    <xdr:sp macro="" textlink="">
      <xdr:nvSpPr>
        <xdr:cNvPr id="6" name="Textfeld 5">
          <a:extLst>
            <a:ext uri="{FF2B5EF4-FFF2-40B4-BE49-F238E27FC236}">
              <a16:creationId xmlns:a16="http://schemas.microsoft.com/office/drawing/2014/main" id="{C561B79A-F970-4ED8-A583-47A0D987FC25}"/>
            </a:ext>
          </a:extLst>
        </xdr:cNvPr>
        <xdr:cNvSpPr txBox="1"/>
      </xdr:nvSpPr>
      <xdr:spPr>
        <a:xfrm>
          <a:off x="13587730" y="699643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64</xdr:row>
      <xdr:rowOff>170180</xdr:rowOff>
    </xdr:from>
    <xdr:ext cx="65" cy="172227"/>
    <xdr:sp macro="" textlink="">
      <xdr:nvSpPr>
        <xdr:cNvPr id="7" name="Textfeld 6">
          <a:extLst>
            <a:ext uri="{FF2B5EF4-FFF2-40B4-BE49-F238E27FC236}">
              <a16:creationId xmlns:a16="http://schemas.microsoft.com/office/drawing/2014/main" id="{2BA060DB-9B56-4857-8471-8D3505F999A1}"/>
            </a:ext>
          </a:extLst>
        </xdr:cNvPr>
        <xdr:cNvSpPr txBox="1"/>
      </xdr:nvSpPr>
      <xdr:spPr>
        <a:xfrm>
          <a:off x="13587730" y="10406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73</xdr:row>
      <xdr:rowOff>170180</xdr:rowOff>
    </xdr:from>
    <xdr:ext cx="65" cy="172227"/>
    <xdr:sp macro="" textlink="">
      <xdr:nvSpPr>
        <xdr:cNvPr id="8" name="Textfeld 7">
          <a:extLst>
            <a:ext uri="{FF2B5EF4-FFF2-40B4-BE49-F238E27FC236}">
              <a16:creationId xmlns:a16="http://schemas.microsoft.com/office/drawing/2014/main" id="{5C72FFDC-C78E-497E-ABF4-15574BB04D8F}"/>
            </a:ext>
          </a:extLst>
        </xdr:cNvPr>
        <xdr:cNvSpPr txBox="1"/>
      </xdr:nvSpPr>
      <xdr:spPr>
        <a:xfrm>
          <a:off x="13587730" y="1381633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55</xdr:row>
      <xdr:rowOff>170180</xdr:rowOff>
    </xdr:from>
    <xdr:ext cx="65" cy="172227"/>
    <xdr:sp macro="" textlink="">
      <xdr:nvSpPr>
        <xdr:cNvPr id="9" name="Textfeld 8">
          <a:extLst>
            <a:ext uri="{FF2B5EF4-FFF2-40B4-BE49-F238E27FC236}">
              <a16:creationId xmlns:a16="http://schemas.microsoft.com/office/drawing/2014/main" id="{813A7D52-1BF2-49EF-A3CF-351DA72EE1CB}"/>
            </a:ext>
          </a:extLst>
        </xdr:cNvPr>
        <xdr:cNvSpPr txBox="1"/>
      </xdr:nvSpPr>
      <xdr:spPr>
        <a:xfrm>
          <a:off x="13587730" y="699643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64</xdr:row>
      <xdr:rowOff>170180</xdr:rowOff>
    </xdr:from>
    <xdr:ext cx="65" cy="172227"/>
    <xdr:sp macro="" textlink="">
      <xdr:nvSpPr>
        <xdr:cNvPr id="10" name="Textfeld 9">
          <a:extLst>
            <a:ext uri="{FF2B5EF4-FFF2-40B4-BE49-F238E27FC236}">
              <a16:creationId xmlns:a16="http://schemas.microsoft.com/office/drawing/2014/main" id="{B6252BD7-48CB-46A6-9F3A-2D8B3A8AA518}"/>
            </a:ext>
          </a:extLst>
        </xdr:cNvPr>
        <xdr:cNvSpPr txBox="1"/>
      </xdr:nvSpPr>
      <xdr:spPr>
        <a:xfrm>
          <a:off x="13587730" y="10406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73</xdr:row>
      <xdr:rowOff>170180</xdr:rowOff>
    </xdr:from>
    <xdr:ext cx="65" cy="172227"/>
    <xdr:sp macro="" textlink="">
      <xdr:nvSpPr>
        <xdr:cNvPr id="11" name="Textfeld 10">
          <a:extLst>
            <a:ext uri="{FF2B5EF4-FFF2-40B4-BE49-F238E27FC236}">
              <a16:creationId xmlns:a16="http://schemas.microsoft.com/office/drawing/2014/main" id="{45E15522-C368-4804-B133-8AE16A0EFBF0}"/>
            </a:ext>
          </a:extLst>
        </xdr:cNvPr>
        <xdr:cNvSpPr txBox="1"/>
      </xdr:nvSpPr>
      <xdr:spPr>
        <a:xfrm>
          <a:off x="13587730" y="1381633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10</xdr:row>
      <xdr:rowOff>170180</xdr:rowOff>
    </xdr:from>
    <xdr:ext cx="65" cy="172227"/>
    <xdr:sp macro="" textlink="">
      <xdr:nvSpPr>
        <xdr:cNvPr id="12" name="Textfeld 11">
          <a:extLst>
            <a:ext uri="{FF2B5EF4-FFF2-40B4-BE49-F238E27FC236}">
              <a16:creationId xmlns:a16="http://schemas.microsoft.com/office/drawing/2014/main" id="{4C588D4D-185B-465A-AA72-2BD96FD187E3}"/>
            </a:ext>
          </a:extLst>
        </xdr:cNvPr>
        <xdr:cNvSpPr txBox="1"/>
      </xdr:nvSpPr>
      <xdr:spPr>
        <a:xfrm>
          <a:off x="13599160" y="90754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19</xdr:row>
      <xdr:rowOff>170180</xdr:rowOff>
    </xdr:from>
    <xdr:ext cx="65" cy="172227"/>
    <xdr:sp macro="" textlink="">
      <xdr:nvSpPr>
        <xdr:cNvPr id="13" name="Textfeld 12">
          <a:extLst>
            <a:ext uri="{FF2B5EF4-FFF2-40B4-BE49-F238E27FC236}">
              <a16:creationId xmlns:a16="http://schemas.microsoft.com/office/drawing/2014/main" id="{A8355EFD-FEDD-4BFB-BE8D-1E068E8B4882}"/>
            </a:ext>
          </a:extLst>
        </xdr:cNvPr>
        <xdr:cNvSpPr txBox="1"/>
      </xdr:nvSpPr>
      <xdr:spPr>
        <a:xfrm>
          <a:off x="13599160" y="12484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37</xdr:row>
      <xdr:rowOff>170180</xdr:rowOff>
    </xdr:from>
    <xdr:ext cx="65" cy="172227"/>
    <xdr:sp macro="" textlink="">
      <xdr:nvSpPr>
        <xdr:cNvPr id="14" name="Textfeld 13">
          <a:extLst>
            <a:ext uri="{FF2B5EF4-FFF2-40B4-BE49-F238E27FC236}">
              <a16:creationId xmlns:a16="http://schemas.microsoft.com/office/drawing/2014/main" id="{1D67C1EC-A686-4DE1-8575-B0B7F08CAFB3}"/>
            </a:ext>
          </a:extLst>
        </xdr:cNvPr>
        <xdr:cNvSpPr txBox="1"/>
      </xdr:nvSpPr>
      <xdr:spPr>
        <a:xfrm>
          <a:off x="13599160" y="19301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28</xdr:row>
      <xdr:rowOff>170180</xdr:rowOff>
    </xdr:from>
    <xdr:ext cx="65" cy="172227"/>
    <xdr:sp macro="" textlink="">
      <xdr:nvSpPr>
        <xdr:cNvPr id="15" name="Textfeld 14">
          <a:extLst>
            <a:ext uri="{FF2B5EF4-FFF2-40B4-BE49-F238E27FC236}">
              <a16:creationId xmlns:a16="http://schemas.microsoft.com/office/drawing/2014/main" id="{A3A26600-C96A-49A9-B73C-043137FF1701}"/>
            </a:ext>
          </a:extLst>
        </xdr:cNvPr>
        <xdr:cNvSpPr txBox="1"/>
      </xdr:nvSpPr>
      <xdr:spPr>
        <a:xfrm>
          <a:off x="13599160" y="158927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19</xdr:row>
      <xdr:rowOff>170180</xdr:rowOff>
    </xdr:from>
    <xdr:ext cx="65" cy="172227"/>
    <xdr:sp macro="" textlink="">
      <xdr:nvSpPr>
        <xdr:cNvPr id="16" name="Textfeld 15">
          <a:extLst>
            <a:ext uri="{FF2B5EF4-FFF2-40B4-BE49-F238E27FC236}">
              <a16:creationId xmlns:a16="http://schemas.microsoft.com/office/drawing/2014/main" id="{203E90E8-4F39-465C-ADF8-E1892826EA8E}"/>
            </a:ext>
          </a:extLst>
        </xdr:cNvPr>
        <xdr:cNvSpPr txBox="1"/>
      </xdr:nvSpPr>
      <xdr:spPr>
        <a:xfrm>
          <a:off x="13599160" y="12484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28</xdr:row>
      <xdr:rowOff>170180</xdr:rowOff>
    </xdr:from>
    <xdr:ext cx="65" cy="172227"/>
    <xdr:sp macro="" textlink="">
      <xdr:nvSpPr>
        <xdr:cNvPr id="17" name="Textfeld 16">
          <a:extLst>
            <a:ext uri="{FF2B5EF4-FFF2-40B4-BE49-F238E27FC236}">
              <a16:creationId xmlns:a16="http://schemas.microsoft.com/office/drawing/2014/main" id="{DD952653-1DBD-4C71-B5A8-7A577D4D61FE}"/>
            </a:ext>
          </a:extLst>
        </xdr:cNvPr>
        <xdr:cNvSpPr txBox="1"/>
      </xdr:nvSpPr>
      <xdr:spPr>
        <a:xfrm>
          <a:off x="13599160" y="158927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37</xdr:row>
      <xdr:rowOff>170180</xdr:rowOff>
    </xdr:from>
    <xdr:ext cx="65" cy="172227"/>
    <xdr:sp macro="" textlink="">
      <xdr:nvSpPr>
        <xdr:cNvPr id="18" name="Textfeld 17">
          <a:extLst>
            <a:ext uri="{FF2B5EF4-FFF2-40B4-BE49-F238E27FC236}">
              <a16:creationId xmlns:a16="http://schemas.microsoft.com/office/drawing/2014/main" id="{3BB00018-90E6-4316-910C-5BC9D243A2D3}"/>
            </a:ext>
          </a:extLst>
        </xdr:cNvPr>
        <xdr:cNvSpPr txBox="1"/>
      </xdr:nvSpPr>
      <xdr:spPr>
        <a:xfrm>
          <a:off x="13599160" y="19301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19</xdr:row>
      <xdr:rowOff>170180</xdr:rowOff>
    </xdr:from>
    <xdr:ext cx="65" cy="172227"/>
    <xdr:sp macro="" textlink="">
      <xdr:nvSpPr>
        <xdr:cNvPr id="19" name="Textfeld 18">
          <a:extLst>
            <a:ext uri="{FF2B5EF4-FFF2-40B4-BE49-F238E27FC236}">
              <a16:creationId xmlns:a16="http://schemas.microsoft.com/office/drawing/2014/main" id="{87291DB4-1047-4650-BFA1-D8E413E3958E}"/>
            </a:ext>
          </a:extLst>
        </xdr:cNvPr>
        <xdr:cNvSpPr txBox="1"/>
      </xdr:nvSpPr>
      <xdr:spPr>
        <a:xfrm>
          <a:off x="13599160" y="12484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28</xdr:row>
      <xdr:rowOff>170180</xdr:rowOff>
    </xdr:from>
    <xdr:ext cx="65" cy="172227"/>
    <xdr:sp macro="" textlink="">
      <xdr:nvSpPr>
        <xdr:cNvPr id="20" name="Textfeld 19">
          <a:extLst>
            <a:ext uri="{FF2B5EF4-FFF2-40B4-BE49-F238E27FC236}">
              <a16:creationId xmlns:a16="http://schemas.microsoft.com/office/drawing/2014/main" id="{3997744B-1FC7-475E-92E8-5CF81D8276BB}"/>
            </a:ext>
          </a:extLst>
        </xdr:cNvPr>
        <xdr:cNvSpPr txBox="1"/>
      </xdr:nvSpPr>
      <xdr:spPr>
        <a:xfrm>
          <a:off x="13599160" y="158927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13</xdr:col>
      <xdr:colOff>894080</xdr:colOff>
      <xdr:row>37</xdr:row>
      <xdr:rowOff>170180</xdr:rowOff>
    </xdr:from>
    <xdr:ext cx="65" cy="172227"/>
    <xdr:sp macro="" textlink="">
      <xdr:nvSpPr>
        <xdr:cNvPr id="21" name="Textfeld 20">
          <a:extLst>
            <a:ext uri="{FF2B5EF4-FFF2-40B4-BE49-F238E27FC236}">
              <a16:creationId xmlns:a16="http://schemas.microsoft.com/office/drawing/2014/main" id="{34067BF1-D79F-4825-9515-28605BCBBFE6}"/>
            </a:ext>
          </a:extLst>
        </xdr:cNvPr>
        <xdr:cNvSpPr txBox="1"/>
      </xdr:nvSpPr>
      <xdr:spPr>
        <a:xfrm>
          <a:off x="13599160" y="19301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6B9D3-7389-4F84-BB74-171638EA538B}">
  <dimension ref="A1:D12"/>
  <sheetViews>
    <sheetView zoomScale="210" zoomScaleNormal="210" workbookViewId="0">
      <selection activeCell="G11" sqref="G11"/>
    </sheetView>
  </sheetViews>
  <sheetFormatPr baseColWidth="10" defaultRowHeight="15" x14ac:dyDescent="0.2"/>
  <cols>
    <col min="1" max="1" width="10.83203125" style="1"/>
    <col min="2" max="2" width="10.83203125" style="2"/>
    <col min="3" max="3" width="13.83203125" style="2" customWidth="1"/>
    <col min="4" max="4" width="10.83203125" style="2"/>
    <col min="5" max="16384" width="10.83203125" style="1"/>
  </cols>
  <sheetData>
    <row r="1" spans="1:4" x14ac:dyDescent="0.2">
      <c r="A1" s="35" t="s">
        <v>24</v>
      </c>
      <c r="B1" s="3"/>
      <c r="C1" s="3"/>
      <c r="D1" s="3"/>
    </row>
    <row r="3" spans="1:4" x14ac:dyDescent="0.2">
      <c r="A3" s="40" t="s">
        <v>22</v>
      </c>
      <c r="B3" s="41" t="s">
        <v>21</v>
      </c>
      <c r="C3" s="41" t="s">
        <v>25</v>
      </c>
      <c r="D3" s="41" t="s">
        <v>26</v>
      </c>
    </row>
    <row r="4" spans="1:4" x14ac:dyDescent="0.2">
      <c r="A4" s="42">
        <v>2022</v>
      </c>
      <c r="B4" s="43">
        <v>5740</v>
      </c>
      <c r="C4" s="44">
        <f>'Action 2 Budget 2022'!Q2</f>
        <v>0</v>
      </c>
      <c r="D4" s="43">
        <f>B4-C4</f>
        <v>5740</v>
      </c>
    </row>
    <row r="5" spans="1:4" ht="16" thickBot="1" x14ac:dyDescent="0.25">
      <c r="A5" s="42">
        <v>2023</v>
      </c>
      <c r="B5" s="43">
        <v>20230</v>
      </c>
      <c r="C5" s="44">
        <f>'Action 2 Budget 2023'!Q2</f>
        <v>0</v>
      </c>
      <c r="D5" s="43">
        <f t="shared" ref="D5:D6" si="0">B5-C5</f>
        <v>20230</v>
      </c>
    </row>
    <row r="6" spans="1:4" ht="16" thickTop="1" x14ac:dyDescent="0.2">
      <c r="A6" s="45" t="s">
        <v>23</v>
      </c>
      <c r="B6" s="46">
        <f>SUM(B4:B5)</f>
        <v>25970</v>
      </c>
      <c r="C6" s="47">
        <f>SUM(C4:C5)</f>
        <v>0</v>
      </c>
      <c r="D6" s="46">
        <f t="shared" si="0"/>
        <v>25970</v>
      </c>
    </row>
    <row r="7" spans="1:4" x14ac:dyDescent="0.2">
      <c r="A7" s="36"/>
      <c r="B7" s="37"/>
      <c r="C7" s="38"/>
      <c r="D7" s="37"/>
    </row>
    <row r="8" spans="1:4" s="39" customFormat="1" ht="12" x14ac:dyDescent="0.15">
      <c r="A8" s="134" t="s">
        <v>30</v>
      </c>
      <c r="B8" s="135"/>
      <c r="C8" s="135"/>
      <c r="D8" s="135"/>
    </row>
    <row r="9" spans="1:4" s="39" customFormat="1" ht="18.5" customHeight="1" x14ac:dyDescent="0.15">
      <c r="A9" s="134" t="s">
        <v>41</v>
      </c>
      <c r="B9" s="135"/>
      <c r="C9" s="135"/>
      <c r="D9" s="135"/>
    </row>
    <row r="10" spans="1:4" s="39" customFormat="1" ht="41.5" customHeight="1" x14ac:dyDescent="0.15">
      <c r="A10" s="134" t="s">
        <v>31</v>
      </c>
      <c r="B10" s="135"/>
      <c r="C10" s="135"/>
      <c r="D10" s="135"/>
    </row>
    <row r="11" spans="1:4" s="39" customFormat="1" ht="53.5" customHeight="1" x14ac:dyDescent="0.15">
      <c r="A11" s="134" t="s">
        <v>32</v>
      </c>
      <c r="B11" s="135"/>
      <c r="C11" s="135"/>
      <c r="D11" s="135"/>
    </row>
    <row r="12" spans="1:4" s="39" customFormat="1" ht="74.5" customHeight="1" x14ac:dyDescent="0.15">
      <c r="A12" s="134" t="s">
        <v>47</v>
      </c>
      <c r="B12" s="135"/>
      <c r="C12" s="135"/>
      <c r="D12" s="135"/>
    </row>
  </sheetData>
  <mergeCells count="5">
    <mergeCell ref="A8:D8"/>
    <mergeCell ref="A10:D10"/>
    <mergeCell ref="A11:D11"/>
    <mergeCell ref="A12:D12"/>
    <mergeCell ref="A9:D9"/>
  </mergeCells>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6"/>
  <sheetViews>
    <sheetView topLeftCell="E1" zoomScaleNormal="50" workbookViewId="0">
      <selection activeCell="O1" sqref="O1:P1"/>
    </sheetView>
  </sheetViews>
  <sheetFormatPr baseColWidth="10" defaultColWidth="0" defaultRowHeight="12" x14ac:dyDescent="0.2"/>
  <cols>
    <col min="1" max="1" width="3.83203125" style="4" customWidth="1"/>
    <col min="2" max="2" width="11.33203125" style="4" customWidth="1"/>
    <col min="3" max="3" width="22.1640625" style="4" hidden="1" customWidth="1"/>
    <col min="4" max="4" width="37.1640625" style="4" hidden="1" customWidth="1"/>
    <col min="5" max="5" width="62.33203125" style="4" bestFit="1" customWidth="1"/>
    <col min="6" max="6" width="19.33203125" style="4" customWidth="1"/>
    <col min="7" max="7" width="35.83203125" style="4" bestFit="1" customWidth="1"/>
    <col min="8" max="9" width="11.5" style="5" customWidth="1"/>
    <col min="10" max="10" width="11.83203125" style="34" customWidth="1"/>
    <col min="11" max="11" width="14.33203125" style="34" customWidth="1"/>
    <col min="12" max="12" width="10.6640625" style="6" hidden="1" customWidth="1"/>
    <col min="13" max="13" width="10.6640625" style="7" hidden="1" customWidth="1"/>
    <col min="14" max="14" width="17.6640625" style="68" bestFit="1" customWidth="1"/>
    <col min="15" max="15" width="17.6640625" style="62" customWidth="1"/>
    <col min="16" max="16" width="25.6640625" style="59" customWidth="1"/>
    <col min="17" max="17" width="15.6640625" style="104" customWidth="1"/>
    <col min="18" max="18" width="6" style="4" customWidth="1"/>
    <col min="19" max="16383" width="10.83203125" style="4" hidden="1"/>
    <col min="16384" max="16384" width="10.83203125" style="4" hidden="1" customWidth="1"/>
  </cols>
  <sheetData>
    <row r="1" spans="1:18" s="8" customFormat="1" ht="66" thickBot="1" x14ac:dyDescent="0.25">
      <c r="A1" s="50" t="s">
        <v>8</v>
      </c>
      <c r="B1" s="51" t="s">
        <v>57</v>
      </c>
      <c r="C1" s="51" t="s">
        <v>58</v>
      </c>
      <c r="D1" s="51" t="s">
        <v>59</v>
      </c>
      <c r="E1" s="52" t="s">
        <v>9</v>
      </c>
      <c r="F1" s="52" t="s">
        <v>20</v>
      </c>
      <c r="G1" s="51" t="s">
        <v>19</v>
      </c>
      <c r="H1" s="120" t="s">
        <v>35</v>
      </c>
      <c r="I1" s="120" t="s">
        <v>37</v>
      </c>
      <c r="J1" s="53" t="s">
        <v>36</v>
      </c>
      <c r="K1" s="53" t="s">
        <v>38</v>
      </c>
      <c r="L1" s="54" t="s">
        <v>40</v>
      </c>
      <c r="M1" s="54" t="s">
        <v>39</v>
      </c>
      <c r="N1" s="65" t="s">
        <v>44</v>
      </c>
      <c r="O1" s="55" t="s">
        <v>79</v>
      </c>
      <c r="P1" s="57" t="s">
        <v>80</v>
      </c>
      <c r="Q1" s="100" t="s">
        <v>42</v>
      </c>
      <c r="R1" s="56"/>
    </row>
    <row r="2" spans="1:18" s="112" customFormat="1" ht="24" thickBot="1" x14ac:dyDescent="0.25">
      <c r="A2" s="128" t="s">
        <v>78</v>
      </c>
      <c r="B2" s="106"/>
      <c r="C2" s="106"/>
      <c r="D2" s="106"/>
      <c r="E2" s="108"/>
      <c r="F2" s="108"/>
      <c r="G2" s="107"/>
      <c r="H2" s="107"/>
      <c r="I2" s="107"/>
      <c r="J2" s="113"/>
      <c r="K2" s="109"/>
      <c r="L2" s="110"/>
      <c r="M2" s="111"/>
      <c r="N2" s="108" t="s">
        <v>62</v>
      </c>
      <c r="O2" s="107">
        <f>'Action 2 Cost Overview'!B4</f>
        <v>5740</v>
      </c>
      <c r="P2" s="114" t="s">
        <v>61</v>
      </c>
      <c r="Q2" s="121">
        <f>SUM(Q3:Q46)</f>
        <v>0</v>
      </c>
    </row>
    <row r="3" spans="1:18" s="87" customFormat="1" ht="13" thickBot="1" x14ac:dyDescent="0.25">
      <c r="A3" s="78" t="s">
        <v>2</v>
      </c>
      <c r="B3" s="79"/>
      <c r="C3" s="79"/>
      <c r="D3" s="79"/>
      <c r="E3" s="79"/>
      <c r="F3" s="79"/>
      <c r="G3" s="79"/>
      <c r="H3" s="80"/>
      <c r="I3" s="80"/>
      <c r="J3" s="83"/>
      <c r="K3" s="83"/>
      <c r="L3" s="84"/>
      <c r="M3" s="85"/>
      <c r="N3" s="115" t="s">
        <v>64</v>
      </c>
      <c r="O3" s="86"/>
      <c r="P3" s="105">
        <f>SUM(Q4:Q39)</f>
        <v>0</v>
      </c>
      <c r="Q3" s="122"/>
    </row>
    <row r="4" spans="1:18" s="26" customFormat="1" x14ac:dyDescent="0.2">
      <c r="A4" s="123"/>
      <c r="B4" s="21" t="s">
        <v>27</v>
      </c>
      <c r="E4" s="22" t="s">
        <v>60</v>
      </c>
      <c r="F4" s="22"/>
      <c r="G4" s="22"/>
      <c r="H4" s="22"/>
      <c r="I4" s="23"/>
      <c r="J4" s="32"/>
      <c r="K4" s="32"/>
      <c r="L4" s="24"/>
      <c r="M4" s="25"/>
      <c r="N4" s="117" t="s">
        <v>65</v>
      </c>
      <c r="O4" s="60"/>
      <c r="P4" s="118">
        <f>SUM(Q6:Q12)</f>
        <v>0</v>
      </c>
      <c r="Q4" s="124"/>
    </row>
    <row r="5" spans="1:18" s="31" customFormat="1" ht="13" thickBot="1" x14ac:dyDescent="0.25">
      <c r="A5" s="125"/>
      <c r="B5" s="27" t="s">
        <v>51</v>
      </c>
      <c r="C5" s="27"/>
      <c r="D5" s="27"/>
      <c r="E5" s="27"/>
      <c r="F5" s="27"/>
      <c r="G5" s="27"/>
      <c r="H5" s="28"/>
      <c r="I5" s="28"/>
      <c r="J5" s="33"/>
      <c r="K5" s="33"/>
      <c r="L5" s="29"/>
      <c r="M5" s="30"/>
      <c r="N5" s="66"/>
      <c r="O5" s="61"/>
      <c r="P5" s="58"/>
      <c r="Q5" s="126"/>
    </row>
    <row r="6" spans="1:18" s="13" customFormat="1" ht="27" thickBot="1" x14ac:dyDescent="0.25">
      <c r="A6" s="9">
        <v>1</v>
      </c>
      <c r="B6" s="10" t="s">
        <v>4</v>
      </c>
      <c r="C6" s="11" t="s">
        <v>7</v>
      </c>
      <c r="D6" s="11" t="s">
        <v>7</v>
      </c>
      <c r="E6" s="12" t="s">
        <v>28</v>
      </c>
      <c r="F6" s="82" t="s">
        <v>15</v>
      </c>
      <c r="G6" s="96" t="s">
        <v>16</v>
      </c>
      <c r="H6" s="97"/>
      <c r="I6" s="97"/>
      <c r="J6" s="98"/>
      <c r="K6" s="99"/>
      <c r="L6" s="14"/>
      <c r="M6" s="15"/>
      <c r="N6" s="69"/>
      <c r="O6" s="64"/>
      <c r="P6" s="63">
        <v>1</v>
      </c>
      <c r="Q6" s="102">
        <f>N6*P6</f>
        <v>0</v>
      </c>
      <c r="R6" s="119"/>
    </row>
    <row r="7" spans="1:18" s="13" customFormat="1" ht="27" thickBot="1" x14ac:dyDescent="0.25">
      <c r="A7" s="18">
        <v>2</v>
      </c>
      <c r="B7" s="10" t="s">
        <v>1</v>
      </c>
      <c r="C7" s="19" t="s">
        <v>12</v>
      </c>
      <c r="D7" s="20" t="s">
        <v>5</v>
      </c>
      <c r="E7" s="88" t="s">
        <v>46</v>
      </c>
      <c r="F7" s="89"/>
      <c r="G7" s="90"/>
      <c r="H7" s="91"/>
      <c r="I7" s="91"/>
      <c r="J7" s="92"/>
      <c r="K7" s="93"/>
      <c r="L7" s="16"/>
      <c r="M7" s="17"/>
      <c r="N7" s="67">
        <f t="shared" ref="N7:N12" si="0">Q7/P7</f>
        <v>0</v>
      </c>
      <c r="O7" s="64"/>
      <c r="P7" s="63">
        <v>1</v>
      </c>
      <c r="Q7" s="103">
        <f>IF(Q6&gt;0,150,0)</f>
        <v>0</v>
      </c>
      <c r="R7" s="119"/>
    </row>
    <row r="8" spans="1:18" s="13" customFormat="1" ht="14" thickBot="1" x14ac:dyDescent="0.25">
      <c r="A8" s="9">
        <v>3</v>
      </c>
      <c r="B8" s="10" t="s">
        <v>3</v>
      </c>
      <c r="C8" s="11" t="s">
        <v>13</v>
      </c>
      <c r="D8" s="11" t="s">
        <v>13</v>
      </c>
      <c r="E8" s="88" t="s">
        <v>45</v>
      </c>
      <c r="F8" s="89"/>
      <c r="G8" s="94"/>
      <c r="H8" s="91"/>
      <c r="I8" s="95"/>
      <c r="J8" s="127"/>
      <c r="K8" s="127"/>
      <c r="L8" s="16">
        <f>K8-J8</f>
        <v>0</v>
      </c>
      <c r="M8" s="17">
        <f>L8/30</f>
        <v>0</v>
      </c>
      <c r="N8" s="67">
        <f t="shared" si="0"/>
        <v>0</v>
      </c>
      <c r="O8" s="64"/>
      <c r="P8" s="63">
        <v>1</v>
      </c>
      <c r="Q8" s="103">
        <f>ROUNDUP(M8,0)*145</f>
        <v>0</v>
      </c>
      <c r="R8" s="119"/>
    </row>
    <row r="9" spans="1:18" s="13" customFormat="1" ht="40" thickBot="1" x14ac:dyDescent="0.25">
      <c r="A9" s="9">
        <v>4</v>
      </c>
      <c r="B9" s="10" t="s">
        <v>3</v>
      </c>
      <c r="C9" s="11" t="s">
        <v>13</v>
      </c>
      <c r="D9" s="11" t="s">
        <v>13</v>
      </c>
      <c r="E9" s="12" t="s">
        <v>33</v>
      </c>
      <c r="F9" s="12" t="s">
        <v>29</v>
      </c>
      <c r="G9" s="11" t="s">
        <v>34</v>
      </c>
      <c r="H9" s="48">
        <v>87</v>
      </c>
      <c r="I9" s="48">
        <v>2000</v>
      </c>
      <c r="J9" s="49"/>
      <c r="K9" s="49"/>
      <c r="L9" s="16">
        <f t="shared" ref="L9:L12" si="1">K9-J9</f>
        <v>0</v>
      </c>
      <c r="M9" s="17">
        <f>L9/30</f>
        <v>0</v>
      </c>
      <c r="N9" s="67">
        <f t="shared" si="0"/>
        <v>0</v>
      </c>
      <c r="O9" s="64"/>
      <c r="P9" s="63">
        <v>1</v>
      </c>
      <c r="Q9" s="103">
        <f>IF(L9&lt;24,H9*L9,I9*M9)</f>
        <v>0</v>
      </c>
      <c r="R9" s="119"/>
    </row>
    <row r="10" spans="1:18" s="13" customFormat="1" ht="40" thickBot="1" x14ac:dyDescent="0.25">
      <c r="A10" s="9">
        <v>5</v>
      </c>
      <c r="B10" s="10" t="s">
        <v>3</v>
      </c>
      <c r="C10" s="11" t="s">
        <v>13</v>
      </c>
      <c r="D10" s="11" t="s">
        <v>13</v>
      </c>
      <c r="E10" s="12" t="s">
        <v>33</v>
      </c>
      <c r="F10" s="12" t="s">
        <v>29</v>
      </c>
      <c r="G10" s="11" t="s">
        <v>77</v>
      </c>
      <c r="H10" s="48">
        <v>66</v>
      </c>
      <c r="I10" s="48">
        <v>1525</v>
      </c>
      <c r="J10" s="49"/>
      <c r="K10" s="49"/>
      <c r="L10" s="16">
        <f t="shared" si="1"/>
        <v>0</v>
      </c>
      <c r="M10" s="17">
        <f>L10/30</f>
        <v>0</v>
      </c>
      <c r="N10" s="67">
        <f t="shared" si="0"/>
        <v>0</v>
      </c>
      <c r="O10" s="64"/>
      <c r="P10" s="63">
        <v>1</v>
      </c>
      <c r="Q10" s="103">
        <f t="shared" ref="Q10:Q12" si="2">IF(L10&lt;24,H10*L10,I10*M10)</f>
        <v>0</v>
      </c>
      <c r="R10" s="119"/>
    </row>
    <row r="11" spans="1:18" s="13" customFormat="1" ht="40" thickBot="1" x14ac:dyDescent="0.25">
      <c r="A11" s="9">
        <v>6</v>
      </c>
      <c r="B11" s="10" t="s">
        <v>3</v>
      </c>
      <c r="C11" s="11" t="s">
        <v>13</v>
      </c>
      <c r="D11" s="11" t="s">
        <v>13</v>
      </c>
      <c r="E11" s="12" t="s">
        <v>33</v>
      </c>
      <c r="F11" s="12" t="s">
        <v>18</v>
      </c>
      <c r="G11" s="11" t="s">
        <v>34</v>
      </c>
      <c r="H11" s="48">
        <v>100</v>
      </c>
      <c r="I11" s="48">
        <v>2300</v>
      </c>
      <c r="J11" s="49"/>
      <c r="K11" s="49"/>
      <c r="L11" s="16">
        <f t="shared" si="1"/>
        <v>0</v>
      </c>
      <c r="M11" s="17">
        <f>L11/30</f>
        <v>0</v>
      </c>
      <c r="N11" s="67">
        <f t="shared" si="0"/>
        <v>0</v>
      </c>
      <c r="O11" s="64"/>
      <c r="P11" s="63">
        <v>1</v>
      </c>
      <c r="Q11" s="103">
        <f t="shared" si="2"/>
        <v>0</v>
      </c>
      <c r="R11" s="119"/>
    </row>
    <row r="12" spans="1:18" s="13" customFormat="1" ht="40" thickBot="1" x14ac:dyDescent="0.25">
      <c r="A12" s="9">
        <v>7</v>
      </c>
      <c r="B12" s="10" t="s">
        <v>3</v>
      </c>
      <c r="C12" s="11" t="s">
        <v>13</v>
      </c>
      <c r="D12" s="11" t="s">
        <v>13</v>
      </c>
      <c r="E12" s="12" t="s">
        <v>33</v>
      </c>
      <c r="F12" s="12" t="s">
        <v>18</v>
      </c>
      <c r="G12" s="11" t="s">
        <v>77</v>
      </c>
      <c r="H12" s="48">
        <v>93</v>
      </c>
      <c r="I12" s="48">
        <v>2150</v>
      </c>
      <c r="J12" s="49"/>
      <c r="K12" s="49"/>
      <c r="L12" s="16">
        <f t="shared" si="1"/>
        <v>0</v>
      </c>
      <c r="M12" s="17">
        <f>L12/30</f>
        <v>0</v>
      </c>
      <c r="N12" s="67">
        <f t="shared" si="0"/>
        <v>0</v>
      </c>
      <c r="O12" s="64"/>
      <c r="P12" s="63">
        <v>1</v>
      </c>
      <c r="Q12" s="103">
        <f t="shared" si="2"/>
        <v>0</v>
      </c>
      <c r="R12" s="119"/>
    </row>
    <row r="13" spans="1:18" s="26" customFormat="1" x14ac:dyDescent="0.2">
      <c r="A13" s="123"/>
      <c r="B13" s="21" t="s">
        <v>48</v>
      </c>
      <c r="E13" s="22" t="s">
        <v>60</v>
      </c>
      <c r="F13" s="22"/>
      <c r="G13" s="22"/>
      <c r="H13" s="22"/>
      <c r="I13" s="23"/>
      <c r="J13" s="32"/>
      <c r="K13" s="32"/>
      <c r="L13" s="24"/>
      <c r="M13" s="25"/>
      <c r="N13" s="117" t="s">
        <v>66</v>
      </c>
      <c r="O13" s="60"/>
      <c r="P13" s="118">
        <f>SUM(Q15:Q21)</f>
        <v>0</v>
      </c>
      <c r="Q13" s="124"/>
    </row>
    <row r="14" spans="1:18" s="31" customFormat="1" ht="13" thickBot="1" x14ac:dyDescent="0.25">
      <c r="A14" s="125"/>
      <c r="B14" s="27" t="s">
        <v>51</v>
      </c>
      <c r="C14" s="27"/>
      <c r="D14" s="27"/>
      <c r="E14" s="27"/>
      <c r="F14" s="27"/>
      <c r="G14" s="27"/>
      <c r="H14" s="28"/>
      <c r="I14" s="28"/>
      <c r="J14" s="33"/>
      <c r="K14" s="33"/>
      <c r="L14" s="29"/>
      <c r="M14" s="30"/>
      <c r="N14" s="66"/>
      <c r="O14" s="61"/>
      <c r="P14" s="58"/>
      <c r="Q14" s="126"/>
    </row>
    <row r="15" spans="1:18" s="13" customFormat="1" ht="27" thickBot="1" x14ac:dyDescent="0.25">
      <c r="A15" s="9">
        <v>1</v>
      </c>
      <c r="B15" s="10" t="s">
        <v>4</v>
      </c>
      <c r="C15" s="11" t="s">
        <v>7</v>
      </c>
      <c r="D15" s="11" t="s">
        <v>7</v>
      </c>
      <c r="E15" s="12" t="s">
        <v>28</v>
      </c>
      <c r="F15" s="82" t="s">
        <v>15</v>
      </c>
      <c r="G15" s="96" t="s">
        <v>16</v>
      </c>
      <c r="H15" s="97"/>
      <c r="I15" s="97"/>
      <c r="J15" s="98"/>
      <c r="K15" s="99"/>
      <c r="L15" s="14"/>
      <c r="M15" s="15"/>
      <c r="N15" s="69"/>
      <c r="O15" s="64"/>
      <c r="P15" s="63">
        <v>1</v>
      </c>
      <c r="Q15" s="102">
        <f>N15*P15</f>
        <v>0</v>
      </c>
      <c r="R15" s="119"/>
    </row>
    <row r="16" spans="1:18" s="13" customFormat="1" ht="27" thickBot="1" x14ac:dyDescent="0.25">
      <c r="A16" s="18">
        <v>2</v>
      </c>
      <c r="B16" s="10" t="s">
        <v>1</v>
      </c>
      <c r="C16" s="19" t="s">
        <v>12</v>
      </c>
      <c r="D16" s="20" t="s">
        <v>5</v>
      </c>
      <c r="E16" s="88" t="s">
        <v>46</v>
      </c>
      <c r="F16" s="89"/>
      <c r="G16" s="90"/>
      <c r="H16" s="91"/>
      <c r="I16" s="91"/>
      <c r="J16" s="92"/>
      <c r="K16" s="93"/>
      <c r="L16" s="16"/>
      <c r="M16" s="17"/>
      <c r="N16" s="67">
        <f t="shared" ref="N16:N21" si="3">Q16/P16</f>
        <v>0</v>
      </c>
      <c r="O16" s="64"/>
      <c r="P16" s="63">
        <v>1</v>
      </c>
      <c r="Q16" s="103">
        <f>IF(Q15&gt;0,150,0)</f>
        <v>0</v>
      </c>
      <c r="R16" s="119"/>
    </row>
    <row r="17" spans="1:18" s="13" customFormat="1" ht="14" thickBot="1" x14ac:dyDescent="0.25">
      <c r="A17" s="9">
        <v>3</v>
      </c>
      <c r="B17" s="10" t="s">
        <v>3</v>
      </c>
      <c r="C17" s="11" t="s">
        <v>13</v>
      </c>
      <c r="D17" s="11" t="s">
        <v>13</v>
      </c>
      <c r="E17" s="88" t="s">
        <v>45</v>
      </c>
      <c r="F17" s="89"/>
      <c r="G17" s="94"/>
      <c r="H17" s="91"/>
      <c r="I17" s="95"/>
      <c r="J17" s="127"/>
      <c r="K17" s="127"/>
      <c r="L17" s="16">
        <f>K17-J17</f>
        <v>0</v>
      </c>
      <c r="M17" s="17">
        <f>L17/30</f>
        <v>0</v>
      </c>
      <c r="N17" s="67">
        <f t="shared" si="3"/>
        <v>0</v>
      </c>
      <c r="O17" s="64"/>
      <c r="P17" s="63">
        <v>1</v>
      </c>
      <c r="Q17" s="103">
        <f>ROUNDUP(M17,0)*145</f>
        <v>0</v>
      </c>
      <c r="R17" s="119"/>
    </row>
    <row r="18" spans="1:18" s="13" customFormat="1" ht="40" thickBot="1" x14ac:dyDescent="0.25">
      <c r="A18" s="9">
        <v>4</v>
      </c>
      <c r="B18" s="10" t="s">
        <v>3</v>
      </c>
      <c r="C18" s="11" t="s">
        <v>13</v>
      </c>
      <c r="D18" s="11" t="s">
        <v>13</v>
      </c>
      <c r="E18" s="12" t="s">
        <v>33</v>
      </c>
      <c r="F18" s="12" t="s">
        <v>29</v>
      </c>
      <c r="G18" s="11" t="s">
        <v>34</v>
      </c>
      <c r="H18" s="48">
        <v>87</v>
      </c>
      <c r="I18" s="48">
        <v>2000</v>
      </c>
      <c r="J18" s="49"/>
      <c r="K18" s="49"/>
      <c r="L18" s="16">
        <f t="shared" ref="L18:L21" si="4">K18-J18</f>
        <v>0</v>
      </c>
      <c r="M18" s="17">
        <f>L18/30</f>
        <v>0</v>
      </c>
      <c r="N18" s="67">
        <f t="shared" si="3"/>
        <v>0</v>
      </c>
      <c r="O18" s="64"/>
      <c r="P18" s="63">
        <v>1</v>
      </c>
      <c r="Q18" s="103">
        <f>IF(L18&lt;24,H18*L18,I18*M18)</f>
        <v>0</v>
      </c>
      <c r="R18" s="119"/>
    </row>
    <row r="19" spans="1:18" s="13" customFormat="1" ht="40" thickBot="1" x14ac:dyDescent="0.25">
      <c r="A19" s="9">
        <v>5</v>
      </c>
      <c r="B19" s="10" t="s">
        <v>3</v>
      </c>
      <c r="C19" s="11" t="s">
        <v>13</v>
      </c>
      <c r="D19" s="11" t="s">
        <v>13</v>
      </c>
      <c r="E19" s="12" t="s">
        <v>33</v>
      </c>
      <c r="F19" s="12" t="s">
        <v>29</v>
      </c>
      <c r="G19" s="11" t="s">
        <v>77</v>
      </c>
      <c r="H19" s="48">
        <v>66</v>
      </c>
      <c r="I19" s="48">
        <v>1525</v>
      </c>
      <c r="J19" s="49"/>
      <c r="K19" s="49"/>
      <c r="L19" s="16">
        <f t="shared" si="4"/>
        <v>0</v>
      </c>
      <c r="M19" s="17">
        <f>L19/30</f>
        <v>0</v>
      </c>
      <c r="N19" s="67">
        <f t="shared" si="3"/>
        <v>0</v>
      </c>
      <c r="O19" s="64"/>
      <c r="P19" s="63">
        <v>1</v>
      </c>
      <c r="Q19" s="103">
        <f t="shared" ref="Q19:Q21" si="5">IF(L19&lt;24,H19*L19,I19*M19)</f>
        <v>0</v>
      </c>
      <c r="R19" s="119"/>
    </row>
    <row r="20" spans="1:18" s="13" customFormat="1" ht="40" thickBot="1" x14ac:dyDescent="0.25">
      <c r="A20" s="9">
        <v>6</v>
      </c>
      <c r="B20" s="10" t="s">
        <v>3</v>
      </c>
      <c r="C20" s="11" t="s">
        <v>13</v>
      </c>
      <c r="D20" s="11" t="s">
        <v>13</v>
      </c>
      <c r="E20" s="12" t="s">
        <v>33</v>
      </c>
      <c r="F20" s="12" t="s">
        <v>18</v>
      </c>
      <c r="G20" s="11" t="s">
        <v>34</v>
      </c>
      <c r="H20" s="48">
        <v>100</v>
      </c>
      <c r="I20" s="48">
        <v>2300</v>
      </c>
      <c r="J20" s="49"/>
      <c r="K20" s="49"/>
      <c r="L20" s="16">
        <f t="shared" si="4"/>
        <v>0</v>
      </c>
      <c r="M20" s="17">
        <f>L20/30</f>
        <v>0</v>
      </c>
      <c r="N20" s="67">
        <f t="shared" si="3"/>
        <v>0</v>
      </c>
      <c r="O20" s="64"/>
      <c r="P20" s="63">
        <v>1</v>
      </c>
      <c r="Q20" s="103">
        <f t="shared" si="5"/>
        <v>0</v>
      </c>
      <c r="R20" s="119"/>
    </row>
    <row r="21" spans="1:18" s="13" customFormat="1" ht="40" thickBot="1" x14ac:dyDescent="0.25">
      <c r="A21" s="9">
        <v>7</v>
      </c>
      <c r="B21" s="10" t="s">
        <v>3</v>
      </c>
      <c r="C21" s="11" t="s">
        <v>13</v>
      </c>
      <c r="D21" s="11" t="s">
        <v>13</v>
      </c>
      <c r="E21" s="12" t="s">
        <v>33</v>
      </c>
      <c r="F21" s="12" t="s">
        <v>18</v>
      </c>
      <c r="G21" s="11" t="s">
        <v>77</v>
      </c>
      <c r="H21" s="48">
        <v>93</v>
      </c>
      <c r="I21" s="48">
        <v>2150</v>
      </c>
      <c r="J21" s="49"/>
      <c r="K21" s="49"/>
      <c r="L21" s="16">
        <f t="shared" si="4"/>
        <v>0</v>
      </c>
      <c r="M21" s="17">
        <f>L21/30</f>
        <v>0</v>
      </c>
      <c r="N21" s="67">
        <f t="shared" si="3"/>
        <v>0</v>
      </c>
      <c r="O21" s="64"/>
      <c r="P21" s="63">
        <v>1</v>
      </c>
      <c r="Q21" s="103">
        <f t="shared" si="5"/>
        <v>0</v>
      </c>
      <c r="R21" s="119"/>
    </row>
    <row r="22" spans="1:18" s="26" customFormat="1" x14ac:dyDescent="0.2">
      <c r="A22" s="123"/>
      <c r="B22" s="21" t="s">
        <v>49</v>
      </c>
      <c r="E22" s="22" t="s">
        <v>60</v>
      </c>
      <c r="F22" s="22"/>
      <c r="G22" s="22"/>
      <c r="H22" s="22"/>
      <c r="I22" s="23"/>
      <c r="J22" s="32"/>
      <c r="K22" s="32"/>
      <c r="L22" s="24"/>
      <c r="M22" s="25"/>
      <c r="N22" s="117" t="s">
        <v>67</v>
      </c>
      <c r="O22" s="60"/>
      <c r="P22" s="118">
        <f>SUM(Q24:Q30)</f>
        <v>0</v>
      </c>
      <c r="Q22" s="124"/>
    </row>
    <row r="23" spans="1:18" s="31" customFormat="1" ht="13" thickBot="1" x14ac:dyDescent="0.25">
      <c r="A23" s="125"/>
      <c r="B23" s="27" t="s">
        <v>51</v>
      </c>
      <c r="C23" s="27"/>
      <c r="D23" s="27"/>
      <c r="E23" s="27"/>
      <c r="F23" s="27"/>
      <c r="G23" s="27"/>
      <c r="H23" s="28"/>
      <c r="I23" s="28"/>
      <c r="J23" s="33"/>
      <c r="K23" s="33"/>
      <c r="L23" s="29"/>
      <c r="M23" s="30"/>
      <c r="N23" s="66"/>
      <c r="O23" s="61"/>
      <c r="P23" s="58"/>
      <c r="Q23" s="126"/>
    </row>
    <row r="24" spans="1:18" s="13" customFormat="1" ht="27" thickBot="1" x14ac:dyDescent="0.25">
      <c r="A24" s="9">
        <v>1</v>
      </c>
      <c r="B24" s="10" t="s">
        <v>4</v>
      </c>
      <c r="C24" s="11" t="s">
        <v>7</v>
      </c>
      <c r="D24" s="11" t="s">
        <v>7</v>
      </c>
      <c r="E24" s="12" t="s">
        <v>28</v>
      </c>
      <c r="F24" s="82" t="s">
        <v>15</v>
      </c>
      <c r="G24" s="96" t="s">
        <v>16</v>
      </c>
      <c r="H24" s="97"/>
      <c r="I24" s="97"/>
      <c r="J24" s="98"/>
      <c r="K24" s="99"/>
      <c r="L24" s="14"/>
      <c r="M24" s="15"/>
      <c r="N24" s="69"/>
      <c r="O24" s="64"/>
      <c r="P24" s="63">
        <v>1</v>
      </c>
      <c r="Q24" s="102">
        <f>N24*P24</f>
        <v>0</v>
      </c>
      <c r="R24" s="119"/>
    </row>
    <row r="25" spans="1:18" s="13" customFormat="1" ht="27" thickBot="1" x14ac:dyDescent="0.25">
      <c r="A25" s="18">
        <v>2</v>
      </c>
      <c r="B25" s="10" t="s">
        <v>1</v>
      </c>
      <c r="C25" s="19" t="s">
        <v>12</v>
      </c>
      <c r="D25" s="20" t="s">
        <v>5</v>
      </c>
      <c r="E25" s="88" t="s">
        <v>46</v>
      </c>
      <c r="F25" s="89"/>
      <c r="G25" s="90"/>
      <c r="H25" s="91"/>
      <c r="I25" s="91"/>
      <c r="J25" s="92"/>
      <c r="K25" s="93"/>
      <c r="L25" s="16"/>
      <c r="M25" s="17"/>
      <c r="N25" s="67">
        <f t="shared" ref="N25:N30" si="6">Q25/P25</f>
        <v>0</v>
      </c>
      <c r="O25" s="64"/>
      <c r="P25" s="63">
        <v>1</v>
      </c>
      <c r="Q25" s="103">
        <f>IF(Q24&gt;0,150,0)</f>
        <v>0</v>
      </c>
      <c r="R25" s="119"/>
    </row>
    <row r="26" spans="1:18" s="13" customFormat="1" ht="14" thickBot="1" x14ac:dyDescent="0.25">
      <c r="A26" s="9">
        <v>3</v>
      </c>
      <c r="B26" s="10" t="s">
        <v>3</v>
      </c>
      <c r="C26" s="11" t="s">
        <v>13</v>
      </c>
      <c r="D26" s="11" t="s">
        <v>13</v>
      </c>
      <c r="E26" s="88" t="s">
        <v>45</v>
      </c>
      <c r="F26" s="89"/>
      <c r="G26" s="94"/>
      <c r="H26" s="91"/>
      <c r="I26" s="95"/>
      <c r="J26" s="127"/>
      <c r="K26" s="127"/>
      <c r="L26" s="16">
        <f>K26-J26</f>
        <v>0</v>
      </c>
      <c r="M26" s="17">
        <f>L26/30</f>
        <v>0</v>
      </c>
      <c r="N26" s="67">
        <f t="shared" si="6"/>
        <v>0</v>
      </c>
      <c r="O26" s="64"/>
      <c r="P26" s="63">
        <v>1</v>
      </c>
      <c r="Q26" s="103">
        <f>ROUNDUP(M26,0)*145</f>
        <v>0</v>
      </c>
      <c r="R26" s="119"/>
    </row>
    <row r="27" spans="1:18" s="13" customFormat="1" ht="40" thickBot="1" x14ac:dyDescent="0.25">
      <c r="A27" s="9">
        <v>4</v>
      </c>
      <c r="B27" s="10" t="s">
        <v>3</v>
      </c>
      <c r="C27" s="11" t="s">
        <v>13</v>
      </c>
      <c r="D27" s="11" t="s">
        <v>13</v>
      </c>
      <c r="E27" s="12" t="s">
        <v>33</v>
      </c>
      <c r="F27" s="12" t="s">
        <v>29</v>
      </c>
      <c r="G27" s="11" t="s">
        <v>34</v>
      </c>
      <c r="H27" s="48">
        <v>87</v>
      </c>
      <c r="I27" s="48">
        <v>2000</v>
      </c>
      <c r="J27" s="49"/>
      <c r="K27" s="49"/>
      <c r="L27" s="16">
        <f t="shared" ref="L27:L30" si="7">K27-J27</f>
        <v>0</v>
      </c>
      <c r="M27" s="17">
        <f>L27/30</f>
        <v>0</v>
      </c>
      <c r="N27" s="67">
        <f t="shared" si="6"/>
        <v>0</v>
      </c>
      <c r="O27" s="64"/>
      <c r="P27" s="63">
        <v>1</v>
      </c>
      <c r="Q27" s="103">
        <f>IF(L27&lt;24,H27*L27,I27*M27)</f>
        <v>0</v>
      </c>
      <c r="R27" s="119"/>
    </row>
    <row r="28" spans="1:18" s="13" customFormat="1" ht="40" thickBot="1" x14ac:dyDescent="0.25">
      <c r="A28" s="9">
        <v>5</v>
      </c>
      <c r="B28" s="10" t="s">
        <v>3</v>
      </c>
      <c r="C28" s="11" t="s">
        <v>13</v>
      </c>
      <c r="D28" s="11" t="s">
        <v>13</v>
      </c>
      <c r="E28" s="12" t="s">
        <v>33</v>
      </c>
      <c r="F28" s="12" t="s">
        <v>29</v>
      </c>
      <c r="G28" s="11" t="s">
        <v>77</v>
      </c>
      <c r="H28" s="48">
        <v>66</v>
      </c>
      <c r="I28" s="48">
        <v>1525</v>
      </c>
      <c r="J28" s="49"/>
      <c r="K28" s="49"/>
      <c r="L28" s="16">
        <f t="shared" si="7"/>
        <v>0</v>
      </c>
      <c r="M28" s="17">
        <f>L28/30</f>
        <v>0</v>
      </c>
      <c r="N28" s="67">
        <f t="shared" si="6"/>
        <v>0</v>
      </c>
      <c r="O28" s="64"/>
      <c r="P28" s="63">
        <v>1</v>
      </c>
      <c r="Q28" s="103">
        <f t="shared" ref="Q28:Q30" si="8">IF(L28&lt;24,H28*L28,I28*M28)</f>
        <v>0</v>
      </c>
      <c r="R28" s="119"/>
    </row>
    <row r="29" spans="1:18" s="13" customFormat="1" ht="40" thickBot="1" x14ac:dyDescent="0.25">
      <c r="A29" s="9">
        <v>6</v>
      </c>
      <c r="B29" s="10" t="s">
        <v>3</v>
      </c>
      <c r="C29" s="11" t="s">
        <v>13</v>
      </c>
      <c r="D29" s="11" t="s">
        <v>13</v>
      </c>
      <c r="E29" s="12" t="s">
        <v>33</v>
      </c>
      <c r="F29" s="12" t="s">
        <v>18</v>
      </c>
      <c r="G29" s="11" t="s">
        <v>34</v>
      </c>
      <c r="H29" s="48">
        <v>100</v>
      </c>
      <c r="I29" s="48">
        <v>2300</v>
      </c>
      <c r="J29" s="49"/>
      <c r="K29" s="49"/>
      <c r="L29" s="16">
        <f t="shared" si="7"/>
        <v>0</v>
      </c>
      <c r="M29" s="17">
        <f>L29/30</f>
        <v>0</v>
      </c>
      <c r="N29" s="67">
        <f t="shared" si="6"/>
        <v>0</v>
      </c>
      <c r="O29" s="64"/>
      <c r="P29" s="63">
        <v>1</v>
      </c>
      <c r="Q29" s="103">
        <f t="shared" si="8"/>
        <v>0</v>
      </c>
      <c r="R29" s="119"/>
    </row>
    <row r="30" spans="1:18" s="13" customFormat="1" ht="40" thickBot="1" x14ac:dyDescent="0.25">
      <c r="A30" s="9">
        <v>7</v>
      </c>
      <c r="B30" s="10" t="s">
        <v>3</v>
      </c>
      <c r="C30" s="11" t="s">
        <v>13</v>
      </c>
      <c r="D30" s="11" t="s">
        <v>13</v>
      </c>
      <c r="E30" s="12" t="s">
        <v>33</v>
      </c>
      <c r="F30" s="12" t="s">
        <v>18</v>
      </c>
      <c r="G30" s="11" t="s">
        <v>77</v>
      </c>
      <c r="H30" s="48">
        <v>93</v>
      </c>
      <c r="I30" s="48">
        <v>2150</v>
      </c>
      <c r="J30" s="49"/>
      <c r="K30" s="49"/>
      <c r="L30" s="16">
        <f t="shared" si="7"/>
        <v>0</v>
      </c>
      <c r="M30" s="17">
        <f>L30/30</f>
        <v>0</v>
      </c>
      <c r="N30" s="67">
        <f t="shared" si="6"/>
        <v>0</v>
      </c>
      <c r="O30" s="64"/>
      <c r="P30" s="63">
        <v>1</v>
      </c>
      <c r="Q30" s="103">
        <f t="shared" si="8"/>
        <v>0</v>
      </c>
      <c r="R30" s="119"/>
    </row>
    <row r="31" spans="1:18" s="26" customFormat="1" x14ac:dyDescent="0.2">
      <c r="A31" s="123"/>
      <c r="B31" s="21" t="s">
        <v>50</v>
      </c>
      <c r="E31" s="22" t="s">
        <v>60</v>
      </c>
      <c r="F31" s="22"/>
      <c r="G31" s="22"/>
      <c r="H31" s="22"/>
      <c r="I31" s="23"/>
      <c r="J31" s="32"/>
      <c r="K31" s="32"/>
      <c r="L31" s="24"/>
      <c r="M31" s="25"/>
      <c r="N31" s="117" t="s">
        <v>68</v>
      </c>
      <c r="O31" s="60"/>
      <c r="P31" s="118">
        <f>SUM(Q33:Q39)</f>
        <v>0</v>
      </c>
      <c r="Q31" s="124"/>
    </row>
    <row r="32" spans="1:18" s="31" customFormat="1" ht="13" thickBot="1" x14ac:dyDescent="0.25">
      <c r="A32" s="125"/>
      <c r="B32" s="27" t="s">
        <v>51</v>
      </c>
      <c r="C32" s="27"/>
      <c r="D32" s="27"/>
      <c r="E32" s="27"/>
      <c r="F32" s="27"/>
      <c r="G32" s="27"/>
      <c r="H32" s="28"/>
      <c r="I32" s="28"/>
      <c r="J32" s="33"/>
      <c r="K32" s="33"/>
      <c r="L32" s="29"/>
      <c r="M32" s="30"/>
      <c r="N32" s="66"/>
      <c r="O32" s="61"/>
      <c r="P32" s="58"/>
      <c r="Q32" s="126"/>
    </row>
    <row r="33" spans="1:18" s="13" customFormat="1" ht="27" thickBot="1" x14ac:dyDescent="0.25">
      <c r="A33" s="9">
        <v>1</v>
      </c>
      <c r="B33" s="10" t="s">
        <v>4</v>
      </c>
      <c r="C33" s="11" t="s">
        <v>7</v>
      </c>
      <c r="D33" s="11" t="s">
        <v>7</v>
      </c>
      <c r="E33" s="12" t="s">
        <v>28</v>
      </c>
      <c r="F33" s="82" t="s">
        <v>15</v>
      </c>
      <c r="G33" s="96" t="s">
        <v>16</v>
      </c>
      <c r="H33" s="97"/>
      <c r="I33" s="97"/>
      <c r="J33" s="98"/>
      <c r="K33" s="99"/>
      <c r="L33" s="14"/>
      <c r="M33" s="15"/>
      <c r="N33" s="69"/>
      <c r="O33" s="64"/>
      <c r="P33" s="63">
        <v>1</v>
      </c>
      <c r="Q33" s="102">
        <f>N33*P33</f>
        <v>0</v>
      </c>
      <c r="R33" s="119"/>
    </row>
    <row r="34" spans="1:18" s="13" customFormat="1" ht="27" thickBot="1" x14ac:dyDescent="0.25">
      <c r="A34" s="18">
        <v>2</v>
      </c>
      <c r="B34" s="10" t="s">
        <v>1</v>
      </c>
      <c r="C34" s="19" t="s">
        <v>12</v>
      </c>
      <c r="D34" s="20" t="s">
        <v>5</v>
      </c>
      <c r="E34" s="88" t="s">
        <v>46</v>
      </c>
      <c r="F34" s="89"/>
      <c r="G34" s="90"/>
      <c r="H34" s="91"/>
      <c r="I34" s="91"/>
      <c r="J34" s="92"/>
      <c r="K34" s="93"/>
      <c r="L34" s="16"/>
      <c r="M34" s="17"/>
      <c r="N34" s="67">
        <f t="shared" ref="N34:N39" si="9">Q34/P34</f>
        <v>0</v>
      </c>
      <c r="O34" s="64"/>
      <c r="P34" s="63">
        <v>1</v>
      </c>
      <c r="Q34" s="103">
        <f>IF(Q33&gt;0,150,0)</f>
        <v>0</v>
      </c>
      <c r="R34" s="119"/>
    </row>
    <row r="35" spans="1:18" s="13" customFormat="1" ht="14" thickBot="1" x14ac:dyDescent="0.25">
      <c r="A35" s="9">
        <v>3</v>
      </c>
      <c r="B35" s="10" t="s">
        <v>3</v>
      </c>
      <c r="C35" s="11" t="s">
        <v>13</v>
      </c>
      <c r="D35" s="11" t="s">
        <v>13</v>
      </c>
      <c r="E35" s="88" t="s">
        <v>45</v>
      </c>
      <c r="F35" s="89"/>
      <c r="G35" s="94"/>
      <c r="H35" s="91"/>
      <c r="I35" s="95"/>
      <c r="J35" s="127"/>
      <c r="K35" s="127"/>
      <c r="L35" s="16">
        <f>K35-J35</f>
        <v>0</v>
      </c>
      <c r="M35" s="17">
        <f>L35/30</f>
        <v>0</v>
      </c>
      <c r="N35" s="67">
        <f t="shared" si="9"/>
        <v>0</v>
      </c>
      <c r="O35" s="64"/>
      <c r="P35" s="63">
        <v>1</v>
      </c>
      <c r="Q35" s="103">
        <f>ROUNDUP(M35,0)*145</f>
        <v>0</v>
      </c>
      <c r="R35" s="119"/>
    </row>
    <row r="36" spans="1:18" s="13" customFormat="1" ht="40" thickBot="1" x14ac:dyDescent="0.25">
      <c r="A36" s="9">
        <v>4</v>
      </c>
      <c r="B36" s="10" t="s">
        <v>3</v>
      </c>
      <c r="C36" s="11" t="s">
        <v>13</v>
      </c>
      <c r="D36" s="11" t="s">
        <v>13</v>
      </c>
      <c r="E36" s="12" t="s">
        <v>33</v>
      </c>
      <c r="F36" s="12" t="s">
        <v>29</v>
      </c>
      <c r="G36" s="11" t="s">
        <v>34</v>
      </c>
      <c r="H36" s="48">
        <v>87</v>
      </c>
      <c r="I36" s="48">
        <v>2000</v>
      </c>
      <c r="J36" s="49"/>
      <c r="K36" s="49"/>
      <c r="L36" s="16">
        <f t="shared" ref="L36:L39" si="10">K36-J36</f>
        <v>0</v>
      </c>
      <c r="M36" s="17">
        <f>L36/30</f>
        <v>0</v>
      </c>
      <c r="N36" s="67">
        <f t="shared" si="9"/>
        <v>0</v>
      </c>
      <c r="O36" s="64"/>
      <c r="P36" s="63">
        <v>1</v>
      </c>
      <c r="Q36" s="103">
        <f>IF(L36&lt;24,H36*L36,I36*M36)</f>
        <v>0</v>
      </c>
      <c r="R36" s="119"/>
    </row>
    <row r="37" spans="1:18" s="13" customFormat="1" ht="40" thickBot="1" x14ac:dyDescent="0.25">
      <c r="A37" s="9">
        <v>5</v>
      </c>
      <c r="B37" s="10" t="s">
        <v>3</v>
      </c>
      <c r="C37" s="11" t="s">
        <v>13</v>
      </c>
      <c r="D37" s="11" t="s">
        <v>13</v>
      </c>
      <c r="E37" s="12" t="s">
        <v>33</v>
      </c>
      <c r="F37" s="12" t="s">
        <v>29</v>
      </c>
      <c r="G37" s="11" t="s">
        <v>77</v>
      </c>
      <c r="H37" s="48">
        <v>66</v>
      </c>
      <c r="I37" s="48">
        <v>1525</v>
      </c>
      <c r="J37" s="49"/>
      <c r="K37" s="49"/>
      <c r="L37" s="16">
        <f t="shared" si="10"/>
        <v>0</v>
      </c>
      <c r="M37" s="17">
        <f>L37/30</f>
        <v>0</v>
      </c>
      <c r="N37" s="67">
        <f t="shared" si="9"/>
        <v>0</v>
      </c>
      <c r="O37" s="64"/>
      <c r="P37" s="63">
        <v>1</v>
      </c>
      <c r="Q37" s="103">
        <f t="shared" ref="Q37:Q39" si="11">IF(L37&lt;24,H37*L37,I37*M37)</f>
        <v>0</v>
      </c>
      <c r="R37" s="119"/>
    </row>
    <row r="38" spans="1:18" s="13" customFormat="1" ht="40" thickBot="1" x14ac:dyDescent="0.25">
      <c r="A38" s="9">
        <v>6</v>
      </c>
      <c r="B38" s="10" t="s">
        <v>3</v>
      </c>
      <c r="C38" s="11" t="s">
        <v>13</v>
      </c>
      <c r="D38" s="11" t="s">
        <v>13</v>
      </c>
      <c r="E38" s="12" t="s">
        <v>33</v>
      </c>
      <c r="F38" s="12" t="s">
        <v>18</v>
      </c>
      <c r="G38" s="11" t="s">
        <v>34</v>
      </c>
      <c r="H38" s="48">
        <v>100</v>
      </c>
      <c r="I38" s="48">
        <v>2300</v>
      </c>
      <c r="J38" s="49"/>
      <c r="K38" s="49"/>
      <c r="L38" s="16">
        <f t="shared" si="10"/>
        <v>0</v>
      </c>
      <c r="M38" s="17">
        <f>L38/30</f>
        <v>0</v>
      </c>
      <c r="N38" s="67">
        <f t="shared" si="9"/>
        <v>0</v>
      </c>
      <c r="O38" s="64"/>
      <c r="P38" s="63">
        <v>1</v>
      </c>
      <c r="Q38" s="103">
        <f t="shared" si="11"/>
        <v>0</v>
      </c>
      <c r="R38" s="119"/>
    </row>
    <row r="39" spans="1:18" s="13" customFormat="1" ht="40" thickBot="1" x14ac:dyDescent="0.25">
      <c r="A39" s="9">
        <v>7</v>
      </c>
      <c r="B39" s="10" t="s">
        <v>3</v>
      </c>
      <c r="C39" s="11" t="s">
        <v>13</v>
      </c>
      <c r="D39" s="11" t="s">
        <v>13</v>
      </c>
      <c r="E39" s="12" t="s">
        <v>33</v>
      </c>
      <c r="F39" s="12" t="s">
        <v>18</v>
      </c>
      <c r="G39" s="11" t="s">
        <v>77</v>
      </c>
      <c r="H39" s="48">
        <v>93</v>
      </c>
      <c r="I39" s="48">
        <v>2150</v>
      </c>
      <c r="J39" s="49"/>
      <c r="K39" s="49"/>
      <c r="L39" s="16">
        <f t="shared" si="10"/>
        <v>0</v>
      </c>
      <c r="M39" s="17">
        <f>L39/30</f>
        <v>0</v>
      </c>
      <c r="N39" s="67">
        <f t="shared" si="9"/>
        <v>0</v>
      </c>
      <c r="O39" s="64"/>
      <c r="P39" s="63">
        <v>1</v>
      </c>
      <c r="Q39" s="103">
        <f t="shared" si="11"/>
        <v>0</v>
      </c>
      <c r="R39" s="119"/>
    </row>
    <row r="40" spans="1:18" s="81" customFormat="1" ht="13" thickBot="1" x14ac:dyDescent="0.25">
      <c r="A40" s="70" t="s">
        <v>56</v>
      </c>
      <c r="B40" s="71"/>
      <c r="C40" s="71"/>
      <c r="D40" s="71"/>
      <c r="E40" s="72"/>
      <c r="F40" s="72"/>
      <c r="G40" s="71"/>
      <c r="H40" s="73"/>
      <c r="I40" s="73"/>
      <c r="J40" s="74"/>
      <c r="K40" s="74"/>
      <c r="L40" s="75"/>
      <c r="M40" s="76"/>
      <c r="N40" s="116" t="s">
        <v>63</v>
      </c>
      <c r="O40" s="77"/>
      <c r="P40" s="101">
        <f>SUM(Q41:Q46)</f>
        <v>0</v>
      </c>
      <c r="Q40" s="101"/>
    </row>
    <row r="41" spans="1:18" s="13" customFormat="1" ht="27" thickBot="1" x14ac:dyDescent="0.25">
      <c r="A41" s="18">
        <v>29</v>
      </c>
      <c r="B41" s="10" t="s">
        <v>1</v>
      </c>
      <c r="C41" s="19" t="s">
        <v>12</v>
      </c>
      <c r="D41" s="20" t="s">
        <v>10</v>
      </c>
      <c r="E41" s="88" t="s">
        <v>14</v>
      </c>
      <c r="F41" s="133"/>
      <c r="G41" s="129"/>
      <c r="H41" s="130"/>
      <c r="I41" s="130"/>
      <c r="J41" s="131"/>
      <c r="K41" s="132"/>
      <c r="L41" s="16"/>
      <c r="M41" s="17"/>
      <c r="N41" s="69"/>
      <c r="O41" s="64"/>
      <c r="P41" s="63">
        <v>1</v>
      </c>
      <c r="Q41" s="102">
        <f>N41*P41</f>
        <v>0</v>
      </c>
      <c r="R41" s="119"/>
    </row>
    <row r="42" spans="1:18" s="13" customFormat="1" ht="27" thickBot="1" x14ac:dyDescent="0.25">
      <c r="A42" s="18">
        <v>30</v>
      </c>
      <c r="B42" s="10" t="s">
        <v>1</v>
      </c>
      <c r="C42" s="19" t="s">
        <v>12</v>
      </c>
      <c r="D42" s="20" t="s">
        <v>10</v>
      </c>
      <c r="E42" s="88" t="s">
        <v>52</v>
      </c>
      <c r="F42" s="133"/>
      <c r="G42" s="129"/>
      <c r="H42" s="130"/>
      <c r="I42" s="130"/>
      <c r="J42" s="131"/>
      <c r="K42" s="132"/>
      <c r="L42" s="16"/>
      <c r="M42" s="17"/>
      <c r="N42" s="69"/>
      <c r="O42" s="64"/>
      <c r="P42" s="63">
        <v>1</v>
      </c>
      <c r="Q42" s="102">
        <f t="shared" ref="Q42:Q46" si="12">N42*P42</f>
        <v>0</v>
      </c>
      <c r="R42" s="119"/>
    </row>
    <row r="43" spans="1:18" s="13" customFormat="1" ht="53" thickBot="1" x14ac:dyDescent="0.25">
      <c r="A43" s="9">
        <v>3</v>
      </c>
      <c r="B43" s="10" t="s">
        <v>1</v>
      </c>
      <c r="C43" s="19" t="s">
        <v>12</v>
      </c>
      <c r="D43" s="20" t="s">
        <v>10</v>
      </c>
      <c r="E43" s="88" t="s">
        <v>53</v>
      </c>
      <c r="F43" s="133"/>
      <c r="G43" s="129"/>
      <c r="H43" s="130"/>
      <c r="I43" s="130"/>
      <c r="J43" s="131"/>
      <c r="K43" s="132"/>
      <c r="L43" s="16"/>
      <c r="M43" s="17"/>
      <c r="N43" s="69"/>
      <c r="O43" s="64"/>
      <c r="P43" s="63">
        <v>1</v>
      </c>
      <c r="Q43" s="102">
        <f t="shared" si="12"/>
        <v>0</v>
      </c>
      <c r="R43" s="119"/>
    </row>
    <row r="44" spans="1:18" s="13" customFormat="1" ht="27" thickBot="1" x14ac:dyDescent="0.25">
      <c r="A44" s="18">
        <v>4</v>
      </c>
      <c r="B44" s="10" t="s">
        <v>1</v>
      </c>
      <c r="C44" s="19" t="s">
        <v>12</v>
      </c>
      <c r="D44" s="20" t="s">
        <v>6</v>
      </c>
      <c r="E44" s="88" t="s">
        <v>81</v>
      </c>
      <c r="F44" s="133"/>
      <c r="G44" s="129"/>
      <c r="H44" s="130"/>
      <c r="I44" s="130"/>
      <c r="J44" s="131"/>
      <c r="K44" s="132"/>
      <c r="L44" s="16"/>
      <c r="M44" s="17"/>
      <c r="N44" s="69"/>
      <c r="O44" s="64"/>
      <c r="P44" s="63">
        <v>1</v>
      </c>
      <c r="Q44" s="102">
        <f t="shared" si="12"/>
        <v>0</v>
      </c>
      <c r="R44" s="119"/>
    </row>
    <row r="45" spans="1:18" s="13" customFormat="1" ht="27" thickBot="1" x14ac:dyDescent="0.25">
      <c r="A45" s="18">
        <v>5</v>
      </c>
      <c r="B45" s="10" t="s">
        <v>0</v>
      </c>
      <c r="C45" s="19" t="s">
        <v>12</v>
      </c>
      <c r="D45" s="20" t="s">
        <v>11</v>
      </c>
      <c r="E45" s="88" t="s">
        <v>54</v>
      </c>
      <c r="F45" s="133"/>
      <c r="G45" s="129"/>
      <c r="H45" s="130"/>
      <c r="I45" s="130"/>
      <c r="J45" s="131"/>
      <c r="K45" s="132"/>
      <c r="L45" s="16"/>
      <c r="M45" s="17"/>
      <c r="N45" s="69"/>
      <c r="O45" s="64"/>
      <c r="P45" s="63">
        <v>1</v>
      </c>
      <c r="Q45" s="102">
        <f t="shared" si="12"/>
        <v>0</v>
      </c>
      <c r="R45" s="119"/>
    </row>
    <row r="46" spans="1:18" s="13" customFormat="1" ht="27" thickBot="1" x14ac:dyDescent="0.25">
      <c r="A46" s="18">
        <v>6</v>
      </c>
      <c r="B46" s="10" t="s">
        <v>0</v>
      </c>
      <c r="C46" s="19" t="s">
        <v>12</v>
      </c>
      <c r="D46" s="20" t="s">
        <v>6</v>
      </c>
      <c r="E46" s="88" t="s">
        <v>55</v>
      </c>
      <c r="F46" s="133"/>
      <c r="G46" s="129"/>
      <c r="H46" s="130"/>
      <c r="I46" s="130"/>
      <c r="J46" s="131"/>
      <c r="K46" s="132"/>
      <c r="L46" s="16"/>
      <c r="M46" s="17"/>
      <c r="N46" s="69"/>
      <c r="O46" s="64"/>
      <c r="P46" s="63">
        <v>1</v>
      </c>
      <c r="Q46" s="102">
        <f t="shared" si="12"/>
        <v>0</v>
      </c>
      <c r="R46" s="119"/>
    </row>
  </sheetData>
  <customSheetViews>
    <customSheetView guid="{87CB56D8-226D-4E49-B245-F55E51E7580F}" showPageBreaks="1" fitToPage="1" printArea="1" topLeftCell="A16">
      <selection activeCell="B19" sqref="B19"/>
      <pageMargins left="0.7" right="0.7" top="0.78740157499999996" bottom="0.78740157499999996" header="0.3" footer="0.3"/>
      <pageSetup paperSize="9" scale="39" orientation="portrait" r:id="rId1"/>
      <headerFooter>
        <oddHeader>&amp;C&amp;"Calibri,Regular"&amp;K000000GLOBAL CENTER OF SPATIAL METHODS FOR URBAN SUSTAINABILITY</oddHeader>
        <oddFooter>&amp;F</oddFooter>
      </headerFooter>
    </customSheetView>
    <customSheetView guid="{A3B65AB7-C57B-4744-BB8C-3EDFA644F3CB}" scale="95" showPageBreaks="1" fitToPage="1" printArea="1">
      <selection activeCell="B7" sqref="B7:G7"/>
      <pageMargins left="0.7" right="0.7" top="0.78740157499999996" bottom="0.78740157499999996" header="0.3" footer="0.3"/>
      <pageSetup paperSize="9" scale="46" orientation="portrait" r:id="rId2"/>
      <headerFooter>
        <oddHeader>&amp;C&amp;"Calibri,Regular"&amp;K000000GLOBAL CENTER OF SPATIAL METHODS FOR URBAN SUSTAINABILITY</oddHeader>
        <oddFooter>&amp;F</oddFooter>
      </headerFooter>
    </customSheetView>
  </customSheetViews>
  <printOptions horizontalCentered="1"/>
  <pageMargins left="0.19685039370078741" right="0.19685039370078741" top="0.78740157480314965" bottom="0.39370078740157483" header="0.31496062992125984" footer="0.31496062992125984"/>
  <pageSetup paperSize="9" scale="56" fitToHeight="2" orientation="landscape" r:id="rId3"/>
  <headerFooter>
    <oddHeader>&amp;C&amp;"Calibri,Regular"&amp;K000000GLOBAL CENTER OF SPATIAL METHODS FOR URBAN SUSTAINABILITY</oddHeader>
    <oddFooter>&amp;F</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686CD-39FF-4588-9726-469524771D2F}">
  <sheetPr>
    <pageSetUpPr fitToPage="1"/>
  </sheetPr>
  <dimension ref="A1:R82"/>
  <sheetViews>
    <sheetView tabSelected="1" topLeftCell="A60" zoomScale="75" zoomScaleNormal="100" workbookViewId="0">
      <selection activeCell="K11" sqref="K11"/>
    </sheetView>
  </sheetViews>
  <sheetFormatPr baseColWidth="10" defaultColWidth="0" defaultRowHeight="12" x14ac:dyDescent="0.2"/>
  <cols>
    <col min="1" max="1" width="3.83203125" style="4" customWidth="1"/>
    <col min="2" max="2" width="11.33203125" style="4" customWidth="1"/>
    <col min="3" max="3" width="22.1640625" style="4" hidden="1" customWidth="1"/>
    <col min="4" max="4" width="37.1640625" style="4" hidden="1" customWidth="1"/>
    <col min="5" max="5" width="62.33203125" style="4" bestFit="1" customWidth="1"/>
    <col min="6" max="6" width="19.33203125" style="4" customWidth="1"/>
    <col min="7" max="7" width="35.83203125" style="4" bestFit="1" customWidth="1"/>
    <col min="8" max="9" width="11.5" style="5" customWidth="1"/>
    <col min="10" max="10" width="11.83203125" style="34" customWidth="1"/>
    <col min="11" max="11" width="14.33203125" style="34" customWidth="1"/>
    <col min="12" max="12" width="10.6640625" style="6" hidden="1" customWidth="1"/>
    <col min="13" max="13" width="10.6640625" style="7" hidden="1" customWidth="1"/>
    <col min="14" max="14" width="17.6640625" style="68" bestFit="1" customWidth="1"/>
    <col min="15" max="15" width="17.6640625" style="62" customWidth="1"/>
    <col min="16" max="16" width="25.6640625" style="59" customWidth="1"/>
    <col min="17" max="17" width="16.33203125" style="104" customWidth="1"/>
    <col min="18" max="18" width="5.33203125" style="4" customWidth="1"/>
    <col min="19" max="16384" width="10.83203125" style="4" hidden="1"/>
  </cols>
  <sheetData>
    <row r="1" spans="1:18" s="8" customFormat="1" ht="66" thickBot="1" x14ac:dyDescent="0.25">
      <c r="A1" s="50" t="s">
        <v>8</v>
      </c>
      <c r="B1" s="51" t="s">
        <v>57</v>
      </c>
      <c r="C1" s="51" t="s">
        <v>58</v>
      </c>
      <c r="D1" s="51" t="s">
        <v>59</v>
      </c>
      <c r="E1" s="52" t="s">
        <v>9</v>
      </c>
      <c r="F1" s="52" t="s">
        <v>20</v>
      </c>
      <c r="G1" s="51" t="s">
        <v>19</v>
      </c>
      <c r="H1" s="120" t="s">
        <v>35</v>
      </c>
      <c r="I1" s="120" t="s">
        <v>37</v>
      </c>
      <c r="J1" s="53" t="s">
        <v>36</v>
      </c>
      <c r="K1" s="53" t="s">
        <v>38</v>
      </c>
      <c r="L1" s="54" t="s">
        <v>40</v>
      </c>
      <c r="M1" s="54" t="s">
        <v>39</v>
      </c>
      <c r="N1" s="65" t="s">
        <v>44</v>
      </c>
      <c r="O1" s="55" t="s">
        <v>79</v>
      </c>
      <c r="P1" s="57" t="s">
        <v>80</v>
      </c>
      <c r="Q1" s="100" t="s">
        <v>42</v>
      </c>
      <c r="R1" s="56"/>
    </row>
    <row r="2" spans="1:18" s="112" customFormat="1" ht="24" thickBot="1" x14ac:dyDescent="0.25">
      <c r="A2" s="128" t="s">
        <v>82</v>
      </c>
      <c r="B2" s="106"/>
      <c r="C2" s="106"/>
      <c r="D2" s="106"/>
      <c r="E2" s="108"/>
      <c r="F2" s="108"/>
      <c r="G2" s="107"/>
      <c r="H2" s="107"/>
      <c r="I2" s="107"/>
      <c r="J2" s="113"/>
      <c r="K2" s="109"/>
      <c r="L2" s="110"/>
      <c r="M2" s="111"/>
      <c r="N2" s="108" t="s">
        <v>62</v>
      </c>
      <c r="O2" s="107">
        <f>'Action 2 Cost Overview'!B5</f>
        <v>20230</v>
      </c>
      <c r="P2" s="114" t="s">
        <v>61</v>
      </c>
      <c r="Q2" s="121">
        <f>SUM(Q3:Q82)</f>
        <v>0</v>
      </c>
    </row>
    <row r="3" spans="1:18" s="87" customFormat="1" ht="13" thickBot="1" x14ac:dyDescent="0.25">
      <c r="A3" s="78" t="s">
        <v>2</v>
      </c>
      <c r="B3" s="79"/>
      <c r="C3" s="79"/>
      <c r="D3" s="79"/>
      <c r="E3" s="79"/>
      <c r="F3" s="79"/>
      <c r="G3" s="79"/>
      <c r="H3" s="80"/>
      <c r="I3" s="80"/>
      <c r="J3" s="83"/>
      <c r="K3" s="83"/>
      <c r="L3" s="84"/>
      <c r="M3" s="85"/>
      <c r="N3" s="115" t="s">
        <v>64</v>
      </c>
      <c r="O3" s="86"/>
      <c r="P3" s="105">
        <f>SUM(Q4:Q75)</f>
        <v>0</v>
      </c>
      <c r="Q3" s="122"/>
    </row>
    <row r="4" spans="1:18" s="26" customFormat="1" x14ac:dyDescent="0.2">
      <c r="A4" s="123"/>
      <c r="B4" s="21" t="s">
        <v>69</v>
      </c>
      <c r="E4" s="22" t="s">
        <v>60</v>
      </c>
      <c r="F4" s="22"/>
      <c r="G4" s="22"/>
      <c r="H4" s="22"/>
      <c r="I4" s="23"/>
      <c r="J4" s="32"/>
      <c r="K4" s="32"/>
      <c r="L4" s="24"/>
      <c r="M4" s="25"/>
      <c r="N4" s="117" t="s">
        <v>65</v>
      </c>
      <c r="O4" s="60"/>
      <c r="P4" s="118">
        <f>SUM(Q6:Q12)</f>
        <v>0</v>
      </c>
      <c r="Q4" s="124"/>
    </row>
    <row r="5" spans="1:18" s="31" customFormat="1" ht="13" thickBot="1" x14ac:dyDescent="0.25">
      <c r="A5" s="125"/>
      <c r="B5" s="27" t="s">
        <v>51</v>
      </c>
      <c r="C5" s="27"/>
      <c r="D5" s="27"/>
      <c r="E5" s="27"/>
      <c r="F5" s="27"/>
      <c r="G5" s="27"/>
      <c r="H5" s="28"/>
      <c r="I5" s="28"/>
      <c r="J5" s="33"/>
      <c r="K5" s="33"/>
      <c r="L5" s="29"/>
      <c r="M5" s="30"/>
      <c r="N5" s="66"/>
      <c r="O5" s="61"/>
      <c r="P5" s="58"/>
      <c r="Q5" s="126"/>
    </row>
    <row r="6" spans="1:18" s="13" customFormat="1" ht="27" thickBot="1" x14ac:dyDescent="0.25">
      <c r="A6" s="9">
        <v>1</v>
      </c>
      <c r="B6" s="10" t="s">
        <v>4</v>
      </c>
      <c r="C6" s="11" t="s">
        <v>7</v>
      </c>
      <c r="D6" s="11" t="s">
        <v>7</v>
      </c>
      <c r="E6" s="12" t="s">
        <v>28</v>
      </c>
      <c r="F6" s="82" t="s">
        <v>15</v>
      </c>
      <c r="G6" s="96" t="s">
        <v>16</v>
      </c>
      <c r="H6" s="97"/>
      <c r="I6" s="97"/>
      <c r="J6" s="98"/>
      <c r="K6" s="99"/>
      <c r="L6" s="14"/>
      <c r="M6" s="15"/>
      <c r="N6" s="69"/>
      <c r="O6" s="64" t="s">
        <v>43</v>
      </c>
      <c r="P6" s="63">
        <v>1</v>
      </c>
      <c r="Q6" s="102">
        <f>N6*P6</f>
        <v>0</v>
      </c>
      <c r="R6" s="119"/>
    </row>
    <row r="7" spans="1:18" s="13" customFormat="1" ht="27" thickBot="1" x14ac:dyDescent="0.25">
      <c r="A7" s="18">
        <v>2</v>
      </c>
      <c r="B7" s="10" t="s">
        <v>1</v>
      </c>
      <c r="C7" s="19" t="s">
        <v>12</v>
      </c>
      <c r="D7" s="20" t="s">
        <v>5</v>
      </c>
      <c r="E7" s="88" t="s">
        <v>46</v>
      </c>
      <c r="F7" s="89"/>
      <c r="G7" s="90"/>
      <c r="H7" s="91"/>
      <c r="I7" s="91"/>
      <c r="J7" s="92"/>
      <c r="K7" s="93"/>
      <c r="L7" s="16"/>
      <c r="M7" s="17"/>
      <c r="N7" s="67">
        <f t="shared" ref="N7:N12" si="0">Q7/P7</f>
        <v>0</v>
      </c>
      <c r="O7" s="64" t="s">
        <v>43</v>
      </c>
      <c r="P7" s="63">
        <v>1</v>
      </c>
      <c r="Q7" s="103">
        <f>IF(Q6&gt;0,150,0)</f>
        <v>0</v>
      </c>
      <c r="R7" s="119"/>
    </row>
    <row r="8" spans="1:18" s="13" customFormat="1" ht="14" thickBot="1" x14ac:dyDescent="0.25">
      <c r="A8" s="9">
        <v>3</v>
      </c>
      <c r="B8" s="10" t="s">
        <v>3</v>
      </c>
      <c r="C8" s="11" t="s">
        <v>13</v>
      </c>
      <c r="D8" s="11" t="s">
        <v>13</v>
      </c>
      <c r="E8" s="88" t="s">
        <v>45</v>
      </c>
      <c r="F8" s="89"/>
      <c r="G8" s="94"/>
      <c r="H8" s="91"/>
      <c r="I8" s="95"/>
      <c r="J8" s="127"/>
      <c r="K8" s="127"/>
      <c r="L8" s="16">
        <f>K8-J8</f>
        <v>0</v>
      </c>
      <c r="M8" s="17">
        <f>L8/30</f>
        <v>0</v>
      </c>
      <c r="N8" s="67">
        <f t="shared" si="0"/>
        <v>0</v>
      </c>
      <c r="O8" s="64" t="s">
        <v>43</v>
      </c>
      <c r="P8" s="63">
        <v>1</v>
      </c>
      <c r="Q8" s="103">
        <f>ROUNDUP(M8,0)*145</f>
        <v>0</v>
      </c>
      <c r="R8" s="119"/>
    </row>
    <row r="9" spans="1:18" s="13" customFormat="1" ht="53" thickBot="1" x14ac:dyDescent="0.25">
      <c r="A9" s="9">
        <v>4</v>
      </c>
      <c r="B9" s="10" t="s">
        <v>3</v>
      </c>
      <c r="C9" s="11" t="s">
        <v>13</v>
      </c>
      <c r="D9" s="11" t="s">
        <v>13</v>
      </c>
      <c r="E9" s="12" t="s">
        <v>33</v>
      </c>
      <c r="F9" s="12" t="s">
        <v>29</v>
      </c>
      <c r="G9" s="11" t="s">
        <v>34</v>
      </c>
      <c r="H9" s="48">
        <v>87</v>
      </c>
      <c r="I9" s="48">
        <v>2000</v>
      </c>
      <c r="J9" s="49"/>
      <c r="K9" s="49"/>
      <c r="L9" s="16">
        <f t="shared" ref="L9:L12" si="1">K9-J9</f>
        <v>0</v>
      </c>
      <c r="M9" s="17">
        <f>L9/30</f>
        <v>0</v>
      </c>
      <c r="N9" s="67">
        <f t="shared" si="0"/>
        <v>0</v>
      </c>
      <c r="O9" s="64" t="s">
        <v>43</v>
      </c>
      <c r="P9" s="63">
        <v>1</v>
      </c>
      <c r="Q9" s="103">
        <f>IF(L9&lt;24,H9*L9,I9*M9)</f>
        <v>0</v>
      </c>
      <c r="R9" s="119"/>
    </row>
    <row r="10" spans="1:18" s="13" customFormat="1" ht="53" thickBot="1" x14ac:dyDescent="0.25">
      <c r="A10" s="9">
        <v>5</v>
      </c>
      <c r="B10" s="10" t="s">
        <v>3</v>
      </c>
      <c r="C10" s="11" t="s">
        <v>13</v>
      </c>
      <c r="D10" s="11" t="s">
        <v>13</v>
      </c>
      <c r="E10" s="12" t="s">
        <v>33</v>
      </c>
      <c r="F10" s="12" t="s">
        <v>29</v>
      </c>
      <c r="G10" s="11" t="s">
        <v>77</v>
      </c>
      <c r="H10" s="48">
        <v>66</v>
      </c>
      <c r="I10" s="48">
        <v>1525</v>
      </c>
      <c r="J10" s="49"/>
      <c r="K10" s="49"/>
      <c r="L10" s="16">
        <f t="shared" si="1"/>
        <v>0</v>
      </c>
      <c r="M10" s="17">
        <f>L10/30</f>
        <v>0</v>
      </c>
      <c r="N10" s="67">
        <f t="shared" si="0"/>
        <v>0</v>
      </c>
      <c r="O10" s="64" t="s">
        <v>43</v>
      </c>
      <c r="P10" s="63">
        <v>1</v>
      </c>
      <c r="Q10" s="103">
        <f t="shared" ref="Q10:Q12" si="2">IF(L10&lt;24,H10*L10,I10*M10)</f>
        <v>0</v>
      </c>
      <c r="R10" s="119"/>
    </row>
    <row r="11" spans="1:18" s="13" customFormat="1" ht="53" thickBot="1" x14ac:dyDescent="0.25">
      <c r="A11" s="9">
        <v>6</v>
      </c>
      <c r="B11" s="10" t="s">
        <v>3</v>
      </c>
      <c r="C11" s="11" t="s">
        <v>13</v>
      </c>
      <c r="D11" s="11" t="s">
        <v>13</v>
      </c>
      <c r="E11" s="12" t="s">
        <v>33</v>
      </c>
      <c r="F11" s="12" t="s">
        <v>18</v>
      </c>
      <c r="G11" s="11" t="s">
        <v>34</v>
      </c>
      <c r="H11" s="48">
        <v>100</v>
      </c>
      <c r="I11" s="48">
        <v>2300</v>
      </c>
      <c r="J11" s="49"/>
      <c r="K11" s="49"/>
      <c r="L11" s="16">
        <f t="shared" si="1"/>
        <v>0</v>
      </c>
      <c r="M11" s="17">
        <f>L11/30</f>
        <v>0</v>
      </c>
      <c r="N11" s="67">
        <f t="shared" si="0"/>
        <v>0</v>
      </c>
      <c r="O11" s="64" t="s">
        <v>43</v>
      </c>
      <c r="P11" s="63">
        <v>1</v>
      </c>
      <c r="Q11" s="103">
        <f t="shared" si="2"/>
        <v>0</v>
      </c>
      <c r="R11" s="119"/>
    </row>
    <row r="12" spans="1:18" s="13" customFormat="1" ht="53" thickBot="1" x14ac:dyDescent="0.25">
      <c r="A12" s="9">
        <v>7</v>
      </c>
      <c r="B12" s="10" t="s">
        <v>3</v>
      </c>
      <c r="C12" s="11" t="s">
        <v>13</v>
      </c>
      <c r="D12" s="11" t="s">
        <v>13</v>
      </c>
      <c r="E12" s="12" t="s">
        <v>33</v>
      </c>
      <c r="F12" s="12" t="s">
        <v>18</v>
      </c>
      <c r="G12" s="11" t="s">
        <v>77</v>
      </c>
      <c r="H12" s="48">
        <v>93</v>
      </c>
      <c r="I12" s="48">
        <v>2150</v>
      </c>
      <c r="J12" s="49"/>
      <c r="K12" s="49"/>
      <c r="L12" s="16">
        <f t="shared" si="1"/>
        <v>0</v>
      </c>
      <c r="M12" s="17">
        <f>L12/30</f>
        <v>0</v>
      </c>
      <c r="N12" s="67">
        <f t="shared" si="0"/>
        <v>0</v>
      </c>
      <c r="O12" s="64" t="s">
        <v>43</v>
      </c>
      <c r="P12" s="63">
        <v>1</v>
      </c>
      <c r="Q12" s="103">
        <f t="shared" si="2"/>
        <v>0</v>
      </c>
      <c r="R12" s="119"/>
    </row>
    <row r="13" spans="1:18" s="26" customFormat="1" x14ac:dyDescent="0.2">
      <c r="A13" s="123"/>
      <c r="B13" s="21" t="s">
        <v>70</v>
      </c>
      <c r="E13" s="22" t="s">
        <v>60</v>
      </c>
      <c r="F13" s="22"/>
      <c r="G13" s="22"/>
      <c r="H13" s="22"/>
      <c r="I13" s="23"/>
      <c r="J13" s="32"/>
      <c r="K13" s="32"/>
      <c r="L13" s="24"/>
      <c r="M13" s="25"/>
      <c r="N13" s="117" t="s">
        <v>66</v>
      </c>
      <c r="O13" s="60"/>
      <c r="P13" s="118">
        <f>SUM(Q15:Q21)</f>
        <v>0</v>
      </c>
      <c r="Q13" s="124"/>
    </row>
    <row r="14" spans="1:18" s="31" customFormat="1" ht="13" thickBot="1" x14ac:dyDescent="0.25">
      <c r="A14" s="125"/>
      <c r="B14" s="27" t="s">
        <v>51</v>
      </c>
      <c r="C14" s="27"/>
      <c r="D14" s="27"/>
      <c r="E14" s="27"/>
      <c r="F14" s="27"/>
      <c r="G14" s="27"/>
      <c r="H14" s="28"/>
      <c r="I14" s="28"/>
      <c r="J14" s="33"/>
      <c r="K14" s="33"/>
      <c r="L14" s="29"/>
      <c r="M14" s="30"/>
      <c r="N14" s="66"/>
      <c r="O14" s="61"/>
      <c r="P14" s="58"/>
      <c r="Q14" s="126"/>
    </row>
    <row r="15" spans="1:18" s="13" customFormat="1" ht="27" thickBot="1" x14ac:dyDescent="0.25">
      <c r="A15" s="9">
        <v>1</v>
      </c>
      <c r="B15" s="10" t="s">
        <v>4</v>
      </c>
      <c r="C15" s="11" t="s">
        <v>7</v>
      </c>
      <c r="D15" s="11" t="s">
        <v>7</v>
      </c>
      <c r="E15" s="12" t="s">
        <v>28</v>
      </c>
      <c r="F15" s="82" t="s">
        <v>15</v>
      </c>
      <c r="G15" s="96" t="s">
        <v>16</v>
      </c>
      <c r="H15" s="97"/>
      <c r="I15" s="97"/>
      <c r="J15" s="98"/>
      <c r="K15" s="99"/>
      <c r="L15" s="14"/>
      <c r="M15" s="15"/>
      <c r="N15" s="69"/>
      <c r="O15" s="64" t="s">
        <v>43</v>
      </c>
      <c r="P15" s="63">
        <v>1</v>
      </c>
      <c r="Q15" s="102">
        <f>N15*P15</f>
        <v>0</v>
      </c>
      <c r="R15" s="119"/>
    </row>
    <row r="16" spans="1:18" s="13" customFormat="1" ht="27" thickBot="1" x14ac:dyDescent="0.25">
      <c r="A16" s="18">
        <v>2</v>
      </c>
      <c r="B16" s="10" t="s">
        <v>1</v>
      </c>
      <c r="C16" s="19" t="s">
        <v>12</v>
      </c>
      <c r="D16" s="20" t="s">
        <v>5</v>
      </c>
      <c r="E16" s="88" t="s">
        <v>46</v>
      </c>
      <c r="F16" s="89"/>
      <c r="G16" s="90"/>
      <c r="H16" s="91"/>
      <c r="I16" s="91"/>
      <c r="J16" s="92"/>
      <c r="K16" s="93"/>
      <c r="L16" s="16"/>
      <c r="M16" s="17"/>
      <c r="N16" s="67">
        <f t="shared" ref="N16:N21" si="3">Q16/P16</f>
        <v>0</v>
      </c>
      <c r="O16" s="64" t="s">
        <v>43</v>
      </c>
      <c r="P16" s="63">
        <v>1</v>
      </c>
      <c r="Q16" s="103">
        <f>IF(Q15&gt;0,150,0)</f>
        <v>0</v>
      </c>
      <c r="R16" s="119"/>
    </row>
    <row r="17" spans="1:18" s="13" customFormat="1" ht="14" thickBot="1" x14ac:dyDescent="0.25">
      <c r="A17" s="9">
        <v>3</v>
      </c>
      <c r="B17" s="10" t="s">
        <v>3</v>
      </c>
      <c r="C17" s="11" t="s">
        <v>13</v>
      </c>
      <c r="D17" s="11" t="s">
        <v>13</v>
      </c>
      <c r="E17" s="88" t="s">
        <v>45</v>
      </c>
      <c r="F17" s="89"/>
      <c r="G17" s="94"/>
      <c r="H17" s="91"/>
      <c r="I17" s="95"/>
      <c r="J17" s="127"/>
      <c r="K17" s="127"/>
      <c r="L17" s="16">
        <f>K17-J17</f>
        <v>0</v>
      </c>
      <c r="M17" s="17">
        <f>L17/30</f>
        <v>0</v>
      </c>
      <c r="N17" s="67">
        <f t="shared" si="3"/>
        <v>0</v>
      </c>
      <c r="O17" s="64" t="s">
        <v>43</v>
      </c>
      <c r="P17" s="63">
        <v>1</v>
      </c>
      <c r="Q17" s="103">
        <f>ROUNDUP(M17,0)*145</f>
        <v>0</v>
      </c>
      <c r="R17" s="119"/>
    </row>
    <row r="18" spans="1:18" s="13" customFormat="1" ht="53" thickBot="1" x14ac:dyDescent="0.25">
      <c r="A18" s="9">
        <v>4</v>
      </c>
      <c r="B18" s="10" t="s">
        <v>3</v>
      </c>
      <c r="C18" s="11" t="s">
        <v>13</v>
      </c>
      <c r="D18" s="11" t="s">
        <v>13</v>
      </c>
      <c r="E18" s="12" t="s">
        <v>33</v>
      </c>
      <c r="F18" s="12" t="s">
        <v>29</v>
      </c>
      <c r="G18" s="11" t="s">
        <v>34</v>
      </c>
      <c r="H18" s="48">
        <v>87</v>
      </c>
      <c r="I18" s="48">
        <v>2000</v>
      </c>
      <c r="J18" s="49"/>
      <c r="K18" s="49"/>
      <c r="L18" s="16">
        <f t="shared" ref="L18:L21" si="4">K18-J18</f>
        <v>0</v>
      </c>
      <c r="M18" s="17">
        <f>L18/30</f>
        <v>0</v>
      </c>
      <c r="N18" s="67">
        <f t="shared" si="3"/>
        <v>0</v>
      </c>
      <c r="O18" s="64" t="s">
        <v>43</v>
      </c>
      <c r="P18" s="63">
        <v>1</v>
      </c>
      <c r="Q18" s="103">
        <f>IF(L18&lt;24,H18*L18,I18*M18)</f>
        <v>0</v>
      </c>
      <c r="R18" s="119"/>
    </row>
    <row r="19" spans="1:18" s="13" customFormat="1" ht="53" thickBot="1" x14ac:dyDescent="0.25">
      <c r="A19" s="9">
        <v>5</v>
      </c>
      <c r="B19" s="10" t="s">
        <v>3</v>
      </c>
      <c r="C19" s="11" t="s">
        <v>13</v>
      </c>
      <c r="D19" s="11" t="s">
        <v>13</v>
      </c>
      <c r="E19" s="12" t="s">
        <v>33</v>
      </c>
      <c r="F19" s="12" t="s">
        <v>29</v>
      </c>
      <c r="G19" s="11" t="s">
        <v>77</v>
      </c>
      <c r="H19" s="48">
        <v>66</v>
      </c>
      <c r="I19" s="48">
        <v>1525</v>
      </c>
      <c r="J19" s="49"/>
      <c r="K19" s="49"/>
      <c r="L19" s="16">
        <f t="shared" si="4"/>
        <v>0</v>
      </c>
      <c r="M19" s="17">
        <f>L19/30</f>
        <v>0</v>
      </c>
      <c r="N19" s="67">
        <f t="shared" si="3"/>
        <v>0</v>
      </c>
      <c r="O19" s="64" t="s">
        <v>43</v>
      </c>
      <c r="P19" s="63">
        <v>1</v>
      </c>
      <c r="Q19" s="103">
        <f t="shared" ref="Q19:Q21" si="5">IF(L19&lt;24,H19*L19,I19*M19)</f>
        <v>0</v>
      </c>
      <c r="R19" s="119"/>
    </row>
    <row r="20" spans="1:18" s="13" customFormat="1" ht="53" thickBot="1" x14ac:dyDescent="0.25">
      <c r="A20" s="9">
        <v>6</v>
      </c>
      <c r="B20" s="10" t="s">
        <v>3</v>
      </c>
      <c r="C20" s="11" t="s">
        <v>13</v>
      </c>
      <c r="D20" s="11" t="s">
        <v>13</v>
      </c>
      <c r="E20" s="12" t="s">
        <v>33</v>
      </c>
      <c r="F20" s="12" t="s">
        <v>18</v>
      </c>
      <c r="G20" s="11" t="s">
        <v>34</v>
      </c>
      <c r="H20" s="48">
        <v>100</v>
      </c>
      <c r="I20" s="48">
        <v>2300</v>
      </c>
      <c r="J20" s="49"/>
      <c r="K20" s="49"/>
      <c r="L20" s="16">
        <f t="shared" si="4"/>
        <v>0</v>
      </c>
      <c r="M20" s="17">
        <f>L20/30</f>
        <v>0</v>
      </c>
      <c r="N20" s="67">
        <f t="shared" si="3"/>
        <v>0</v>
      </c>
      <c r="O20" s="64" t="s">
        <v>43</v>
      </c>
      <c r="P20" s="63">
        <v>1</v>
      </c>
      <c r="Q20" s="103">
        <f t="shared" si="5"/>
        <v>0</v>
      </c>
      <c r="R20" s="119"/>
    </row>
    <row r="21" spans="1:18" s="13" customFormat="1" ht="53" thickBot="1" x14ac:dyDescent="0.25">
      <c r="A21" s="9">
        <v>7</v>
      </c>
      <c r="B21" s="10" t="s">
        <v>3</v>
      </c>
      <c r="C21" s="11" t="s">
        <v>13</v>
      </c>
      <c r="D21" s="11" t="s">
        <v>13</v>
      </c>
      <c r="E21" s="12" t="s">
        <v>33</v>
      </c>
      <c r="F21" s="12" t="s">
        <v>18</v>
      </c>
      <c r="G21" s="11" t="s">
        <v>77</v>
      </c>
      <c r="H21" s="48">
        <v>93</v>
      </c>
      <c r="I21" s="48">
        <v>2150</v>
      </c>
      <c r="J21" s="49"/>
      <c r="K21" s="49"/>
      <c r="L21" s="16">
        <f t="shared" si="4"/>
        <v>0</v>
      </c>
      <c r="M21" s="17">
        <f>L21/30</f>
        <v>0</v>
      </c>
      <c r="N21" s="67">
        <f t="shared" si="3"/>
        <v>0</v>
      </c>
      <c r="O21" s="64" t="s">
        <v>43</v>
      </c>
      <c r="P21" s="63">
        <v>1</v>
      </c>
      <c r="Q21" s="103">
        <f t="shared" si="5"/>
        <v>0</v>
      </c>
      <c r="R21" s="119"/>
    </row>
    <row r="22" spans="1:18" s="26" customFormat="1" x14ac:dyDescent="0.2">
      <c r="A22" s="123"/>
      <c r="B22" s="21" t="s">
        <v>71</v>
      </c>
      <c r="E22" s="22" t="s">
        <v>60</v>
      </c>
      <c r="F22" s="22"/>
      <c r="G22" s="22"/>
      <c r="H22" s="22"/>
      <c r="I22" s="23"/>
      <c r="J22" s="32"/>
      <c r="K22" s="32"/>
      <c r="L22" s="24"/>
      <c r="M22" s="25"/>
      <c r="N22" s="117" t="s">
        <v>67</v>
      </c>
      <c r="O22" s="60"/>
      <c r="P22" s="118">
        <f>SUM(Q24:Q30)</f>
        <v>0</v>
      </c>
      <c r="Q22" s="124"/>
    </row>
    <row r="23" spans="1:18" s="31" customFormat="1" ht="13" thickBot="1" x14ac:dyDescent="0.25">
      <c r="A23" s="125"/>
      <c r="B23" s="27" t="s">
        <v>51</v>
      </c>
      <c r="C23" s="27"/>
      <c r="D23" s="27"/>
      <c r="E23" s="27"/>
      <c r="F23" s="27"/>
      <c r="G23" s="27"/>
      <c r="H23" s="28"/>
      <c r="I23" s="28"/>
      <c r="J23" s="33"/>
      <c r="K23" s="33"/>
      <c r="L23" s="29"/>
      <c r="M23" s="30"/>
      <c r="N23" s="66"/>
      <c r="O23" s="61"/>
      <c r="P23" s="58"/>
      <c r="Q23" s="126"/>
    </row>
    <row r="24" spans="1:18" s="13" customFormat="1" ht="27" thickBot="1" x14ac:dyDescent="0.25">
      <c r="A24" s="9">
        <v>1</v>
      </c>
      <c r="B24" s="10" t="s">
        <v>4</v>
      </c>
      <c r="C24" s="11" t="s">
        <v>7</v>
      </c>
      <c r="D24" s="11" t="s">
        <v>7</v>
      </c>
      <c r="E24" s="12" t="s">
        <v>28</v>
      </c>
      <c r="F24" s="82" t="s">
        <v>15</v>
      </c>
      <c r="G24" s="96" t="s">
        <v>16</v>
      </c>
      <c r="H24" s="97"/>
      <c r="I24" s="97"/>
      <c r="J24" s="98"/>
      <c r="K24" s="99"/>
      <c r="L24" s="14"/>
      <c r="M24" s="15"/>
      <c r="N24" s="69"/>
      <c r="O24" s="64" t="s">
        <v>43</v>
      </c>
      <c r="P24" s="63">
        <v>1</v>
      </c>
      <c r="Q24" s="102">
        <f>N24*P24</f>
        <v>0</v>
      </c>
      <c r="R24" s="119"/>
    </row>
    <row r="25" spans="1:18" s="13" customFormat="1" ht="27" thickBot="1" x14ac:dyDescent="0.25">
      <c r="A25" s="18">
        <v>2</v>
      </c>
      <c r="B25" s="10" t="s">
        <v>1</v>
      </c>
      <c r="C25" s="19" t="s">
        <v>12</v>
      </c>
      <c r="D25" s="20" t="s">
        <v>5</v>
      </c>
      <c r="E25" s="88" t="s">
        <v>46</v>
      </c>
      <c r="F25" s="89"/>
      <c r="G25" s="90"/>
      <c r="H25" s="91"/>
      <c r="I25" s="91"/>
      <c r="J25" s="92"/>
      <c r="K25" s="93"/>
      <c r="L25" s="16"/>
      <c r="M25" s="17"/>
      <c r="N25" s="67">
        <f t="shared" ref="N25:N30" si="6">Q25/P25</f>
        <v>0</v>
      </c>
      <c r="O25" s="64" t="s">
        <v>43</v>
      </c>
      <c r="P25" s="63">
        <v>1</v>
      </c>
      <c r="Q25" s="103">
        <f>IF(Q24&gt;0,150,0)</f>
        <v>0</v>
      </c>
      <c r="R25" s="119"/>
    </row>
    <row r="26" spans="1:18" s="13" customFormat="1" ht="14" thickBot="1" x14ac:dyDescent="0.25">
      <c r="A26" s="9">
        <v>3</v>
      </c>
      <c r="B26" s="10" t="s">
        <v>3</v>
      </c>
      <c r="C26" s="11" t="s">
        <v>13</v>
      </c>
      <c r="D26" s="11" t="s">
        <v>13</v>
      </c>
      <c r="E26" s="88" t="s">
        <v>45</v>
      </c>
      <c r="F26" s="89"/>
      <c r="G26" s="94"/>
      <c r="H26" s="91"/>
      <c r="I26" s="95"/>
      <c r="J26" s="127"/>
      <c r="K26" s="127"/>
      <c r="L26" s="16">
        <f>K26-J26</f>
        <v>0</v>
      </c>
      <c r="M26" s="17">
        <f>L26/30</f>
        <v>0</v>
      </c>
      <c r="N26" s="67">
        <f t="shared" si="6"/>
        <v>0</v>
      </c>
      <c r="O26" s="64" t="s">
        <v>43</v>
      </c>
      <c r="P26" s="63">
        <v>1</v>
      </c>
      <c r="Q26" s="103">
        <f>ROUNDUP(M26,0)*145</f>
        <v>0</v>
      </c>
      <c r="R26" s="119"/>
    </row>
    <row r="27" spans="1:18" s="13" customFormat="1" ht="53" thickBot="1" x14ac:dyDescent="0.25">
      <c r="A27" s="9">
        <v>4</v>
      </c>
      <c r="B27" s="10" t="s">
        <v>3</v>
      </c>
      <c r="C27" s="11" t="s">
        <v>13</v>
      </c>
      <c r="D27" s="11" t="s">
        <v>13</v>
      </c>
      <c r="E27" s="12" t="s">
        <v>33</v>
      </c>
      <c r="F27" s="12" t="s">
        <v>29</v>
      </c>
      <c r="G27" s="11" t="s">
        <v>34</v>
      </c>
      <c r="H27" s="48">
        <v>87</v>
      </c>
      <c r="I27" s="48">
        <v>2000</v>
      </c>
      <c r="J27" s="49"/>
      <c r="K27" s="49"/>
      <c r="L27" s="16">
        <f t="shared" ref="L27:L30" si="7">K27-J27</f>
        <v>0</v>
      </c>
      <c r="M27" s="17">
        <f>L27/30</f>
        <v>0</v>
      </c>
      <c r="N27" s="67">
        <f t="shared" si="6"/>
        <v>0</v>
      </c>
      <c r="O27" s="64" t="s">
        <v>43</v>
      </c>
      <c r="P27" s="63">
        <v>1</v>
      </c>
      <c r="Q27" s="103">
        <f>IF(L27&lt;24,H27*L27,I27*M27)</f>
        <v>0</v>
      </c>
      <c r="R27" s="119"/>
    </row>
    <row r="28" spans="1:18" s="13" customFormat="1" ht="53" thickBot="1" x14ac:dyDescent="0.25">
      <c r="A28" s="9">
        <v>5</v>
      </c>
      <c r="B28" s="10" t="s">
        <v>3</v>
      </c>
      <c r="C28" s="11" t="s">
        <v>13</v>
      </c>
      <c r="D28" s="11" t="s">
        <v>13</v>
      </c>
      <c r="E28" s="12" t="s">
        <v>33</v>
      </c>
      <c r="F28" s="12" t="s">
        <v>29</v>
      </c>
      <c r="G28" s="11" t="s">
        <v>77</v>
      </c>
      <c r="H28" s="48">
        <v>66</v>
      </c>
      <c r="I28" s="48">
        <v>1525</v>
      </c>
      <c r="J28" s="49"/>
      <c r="K28" s="49"/>
      <c r="L28" s="16">
        <f t="shared" si="7"/>
        <v>0</v>
      </c>
      <c r="M28" s="17">
        <f>L28/30</f>
        <v>0</v>
      </c>
      <c r="N28" s="67">
        <f t="shared" si="6"/>
        <v>0</v>
      </c>
      <c r="O28" s="64" t="s">
        <v>43</v>
      </c>
      <c r="P28" s="63">
        <v>1</v>
      </c>
      <c r="Q28" s="103">
        <f t="shared" ref="Q28:Q30" si="8">IF(L28&lt;24,H28*L28,I28*M28)</f>
        <v>0</v>
      </c>
      <c r="R28" s="119"/>
    </row>
    <row r="29" spans="1:18" s="13" customFormat="1" ht="53" thickBot="1" x14ac:dyDescent="0.25">
      <c r="A29" s="9">
        <v>6</v>
      </c>
      <c r="B29" s="10" t="s">
        <v>3</v>
      </c>
      <c r="C29" s="11" t="s">
        <v>13</v>
      </c>
      <c r="D29" s="11" t="s">
        <v>13</v>
      </c>
      <c r="E29" s="12" t="s">
        <v>33</v>
      </c>
      <c r="F29" s="12" t="s">
        <v>18</v>
      </c>
      <c r="G29" s="11" t="s">
        <v>34</v>
      </c>
      <c r="H29" s="48">
        <v>100</v>
      </c>
      <c r="I29" s="48">
        <v>2300</v>
      </c>
      <c r="J29" s="49"/>
      <c r="K29" s="49"/>
      <c r="L29" s="16">
        <f t="shared" si="7"/>
        <v>0</v>
      </c>
      <c r="M29" s="17">
        <f>L29/30</f>
        <v>0</v>
      </c>
      <c r="N29" s="67">
        <f t="shared" si="6"/>
        <v>0</v>
      </c>
      <c r="O29" s="64" t="s">
        <v>43</v>
      </c>
      <c r="P29" s="63">
        <v>1</v>
      </c>
      <c r="Q29" s="103">
        <f t="shared" si="8"/>
        <v>0</v>
      </c>
      <c r="R29" s="119"/>
    </row>
    <row r="30" spans="1:18" s="13" customFormat="1" ht="53" thickBot="1" x14ac:dyDescent="0.25">
      <c r="A30" s="9">
        <v>7</v>
      </c>
      <c r="B30" s="10" t="s">
        <v>3</v>
      </c>
      <c r="C30" s="11" t="s">
        <v>13</v>
      </c>
      <c r="D30" s="11" t="s">
        <v>13</v>
      </c>
      <c r="E30" s="12" t="s">
        <v>33</v>
      </c>
      <c r="F30" s="12" t="s">
        <v>18</v>
      </c>
      <c r="G30" s="11" t="s">
        <v>77</v>
      </c>
      <c r="H30" s="48">
        <v>93</v>
      </c>
      <c r="I30" s="48">
        <v>2150</v>
      </c>
      <c r="J30" s="49"/>
      <c r="K30" s="49"/>
      <c r="L30" s="16">
        <f t="shared" si="7"/>
        <v>0</v>
      </c>
      <c r="M30" s="17">
        <f>L30/30</f>
        <v>0</v>
      </c>
      <c r="N30" s="67">
        <f t="shared" si="6"/>
        <v>0</v>
      </c>
      <c r="O30" s="64" t="s">
        <v>43</v>
      </c>
      <c r="P30" s="63">
        <v>1</v>
      </c>
      <c r="Q30" s="103">
        <f t="shared" si="8"/>
        <v>0</v>
      </c>
      <c r="R30" s="119"/>
    </row>
    <row r="31" spans="1:18" s="26" customFormat="1" x14ac:dyDescent="0.2">
      <c r="A31" s="123"/>
      <c r="B31" s="21" t="s">
        <v>72</v>
      </c>
      <c r="E31" s="22" t="s">
        <v>60</v>
      </c>
      <c r="F31" s="22"/>
      <c r="G31" s="22"/>
      <c r="H31" s="22"/>
      <c r="I31" s="23"/>
      <c r="J31" s="32"/>
      <c r="K31" s="32"/>
      <c r="L31" s="24"/>
      <c r="M31" s="25"/>
      <c r="N31" s="117" t="s">
        <v>68</v>
      </c>
      <c r="O31" s="60"/>
      <c r="P31" s="118">
        <f>SUM(Q33:Q39)</f>
        <v>0</v>
      </c>
      <c r="Q31" s="124"/>
    </row>
    <row r="32" spans="1:18" s="31" customFormat="1" ht="13" thickBot="1" x14ac:dyDescent="0.25">
      <c r="A32" s="125"/>
      <c r="B32" s="27" t="s">
        <v>51</v>
      </c>
      <c r="C32" s="27"/>
      <c r="D32" s="27"/>
      <c r="E32" s="27"/>
      <c r="F32" s="27"/>
      <c r="G32" s="27"/>
      <c r="H32" s="28"/>
      <c r="I32" s="28"/>
      <c r="J32" s="33"/>
      <c r="K32" s="33"/>
      <c r="L32" s="29"/>
      <c r="M32" s="30"/>
      <c r="N32" s="66"/>
      <c r="O32" s="61"/>
      <c r="P32" s="58"/>
      <c r="Q32" s="126"/>
    </row>
    <row r="33" spans="1:18" s="13" customFormat="1" ht="27" thickBot="1" x14ac:dyDescent="0.25">
      <c r="A33" s="9">
        <v>1</v>
      </c>
      <c r="B33" s="10" t="s">
        <v>4</v>
      </c>
      <c r="C33" s="11" t="s">
        <v>7</v>
      </c>
      <c r="D33" s="11" t="s">
        <v>7</v>
      </c>
      <c r="E33" s="12" t="s">
        <v>28</v>
      </c>
      <c r="F33" s="82" t="s">
        <v>15</v>
      </c>
      <c r="G33" s="96" t="s">
        <v>16</v>
      </c>
      <c r="H33" s="97"/>
      <c r="I33" s="97"/>
      <c r="J33" s="98"/>
      <c r="K33" s="99"/>
      <c r="L33" s="14"/>
      <c r="M33" s="15"/>
      <c r="N33" s="69"/>
      <c r="O33" s="64" t="s">
        <v>43</v>
      </c>
      <c r="P33" s="63">
        <v>1</v>
      </c>
      <c r="Q33" s="102">
        <f>N33*P33</f>
        <v>0</v>
      </c>
      <c r="R33" s="119"/>
    </row>
    <row r="34" spans="1:18" s="13" customFormat="1" ht="27" thickBot="1" x14ac:dyDescent="0.25">
      <c r="A34" s="18">
        <v>2</v>
      </c>
      <c r="B34" s="10" t="s">
        <v>1</v>
      </c>
      <c r="C34" s="19" t="s">
        <v>12</v>
      </c>
      <c r="D34" s="20" t="s">
        <v>5</v>
      </c>
      <c r="E34" s="88" t="s">
        <v>46</v>
      </c>
      <c r="F34" s="89"/>
      <c r="G34" s="90"/>
      <c r="H34" s="91"/>
      <c r="I34" s="91"/>
      <c r="J34" s="92"/>
      <c r="K34" s="93"/>
      <c r="L34" s="16"/>
      <c r="M34" s="17"/>
      <c r="N34" s="67">
        <f t="shared" ref="N34:N39" si="9">Q34/P34</f>
        <v>0</v>
      </c>
      <c r="O34" s="64" t="s">
        <v>43</v>
      </c>
      <c r="P34" s="63">
        <v>1</v>
      </c>
      <c r="Q34" s="103">
        <f>IF(Q33&gt;0,150,0)</f>
        <v>0</v>
      </c>
      <c r="R34" s="119"/>
    </row>
    <row r="35" spans="1:18" s="13" customFormat="1" ht="14" thickBot="1" x14ac:dyDescent="0.25">
      <c r="A35" s="9">
        <v>3</v>
      </c>
      <c r="B35" s="10" t="s">
        <v>3</v>
      </c>
      <c r="C35" s="11" t="s">
        <v>13</v>
      </c>
      <c r="D35" s="11" t="s">
        <v>13</v>
      </c>
      <c r="E35" s="88" t="s">
        <v>45</v>
      </c>
      <c r="F35" s="89"/>
      <c r="G35" s="94"/>
      <c r="H35" s="91"/>
      <c r="I35" s="95"/>
      <c r="J35" s="127"/>
      <c r="K35" s="127"/>
      <c r="L35" s="16">
        <f>K35-J35</f>
        <v>0</v>
      </c>
      <c r="M35" s="17">
        <f>L35/30</f>
        <v>0</v>
      </c>
      <c r="N35" s="67">
        <f t="shared" si="9"/>
        <v>0</v>
      </c>
      <c r="O35" s="64" t="s">
        <v>43</v>
      </c>
      <c r="P35" s="63">
        <v>1</v>
      </c>
      <c r="Q35" s="103">
        <f>ROUNDUP(M35,0)*145</f>
        <v>0</v>
      </c>
      <c r="R35" s="119"/>
    </row>
    <row r="36" spans="1:18" s="13" customFormat="1" ht="53" thickBot="1" x14ac:dyDescent="0.25">
      <c r="A36" s="9">
        <v>4</v>
      </c>
      <c r="B36" s="10" t="s">
        <v>3</v>
      </c>
      <c r="C36" s="11" t="s">
        <v>13</v>
      </c>
      <c r="D36" s="11" t="s">
        <v>13</v>
      </c>
      <c r="E36" s="12" t="s">
        <v>33</v>
      </c>
      <c r="F36" s="12" t="s">
        <v>29</v>
      </c>
      <c r="G36" s="11" t="s">
        <v>34</v>
      </c>
      <c r="H36" s="48">
        <v>87</v>
      </c>
      <c r="I36" s="48">
        <v>2000</v>
      </c>
      <c r="J36" s="49"/>
      <c r="K36" s="49"/>
      <c r="L36" s="16">
        <f t="shared" ref="L36:L39" si="10">K36-J36</f>
        <v>0</v>
      </c>
      <c r="M36" s="17">
        <f>L36/30</f>
        <v>0</v>
      </c>
      <c r="N36" s="67">
        <f t="shared" si="9"/>
        <v>0</v>
      </c>
      <c r="O36" s="64" t="s">
        <v>43</v>
      </c>
      <c r="P36" s="63">
        <v>1</v>
      </c>
      <c r="Q36" s="103">
        <f>IF(L36&lt;24,H36*L36,I36*M36)</f>
        <v>0</v>
      </c>
      <c r="R36" s="119"/>
    </row>
    <row r="37" spans="1:18" s="13" customFormat="1" ht="53" thickBot="1" x14ac:dyDescent="0.25">
      <c r="A37" s="9">
        <v>5</v>
      </c>
      <c r="B37" s="10" t="s">
        <v>3</v>
      </c>
      <c r="C37" s="11" t="s">
        <v>13</v>
      </c>
      <c r="D37" s="11" t="s">
        <v>13</v>
      </c>
      <c r="E37" s="12" t="s">
        <v>33</v>
      </c>
      <c r="F37" s="12" t="s">
        <v>29</v>
      </c>
      <c r="G37" s="11" t="s">
        <v>77</v>
      </c>
      <c r="H37" s="48">
        <v>66</v>
      </c>
      <c r="I37" s="48">
        <v>1525</v>
      </c>
      <c r="J37" s="49"/>
      <c r="K37" s="49"/>
      <c r="L37" s="16">
        <f t="shared" si="10"/>
        <v>0</v>
      </c>
      <c r="M37" s="17">
        <f>L37/30</f>
        <v>0</v>
      </c>
      <c r="N37" s="67">
        <f t="shared" si="9"/>
        <v>0</v>
      </c>
      <c r="O37" s="64" t="s">
        <v>43</v>
      </c>
      <c r="P37" s="63">
        <v>1</v>
      </c>
      <c r="Q37" s="103">
        <f t="shared" ref="Q37:Q39" si="11">IF(L37&lt;24,H37*L37,I37*M37)</f>
        <v>0</v>
      </c>
      <c r="R37" s="119"/>
    </row>
    <row r="38" spans="1:18" s="13" customFormat="1" ht="53" thickBot="1" x14ac:dyDescent="0.25">
      <c r="A38" s="9">
        <v>6</v>
      </c>
      <c r="B38" s="10" t="s">
        <v>3</v>
      </c>
      <c r="C38" s="11" t="s">
        <v>13</v>
      </c>
      <c r="D38" s="11" t="s">
        <v>13</v>
      </c>
      <c r="E38" s="12" t="s">
        <v>33</v>
      </c>
      <c r="F38" s="12" t="s">
        <v>18</v>
      </c>
      <c r="G38" s="11" t="s">
        <v>34</v>
      </c>
      <c r="H38" s="48">
        <v>100</v>
      </c>
      <c r="I38" s="48">
        <v>2300</v>
      </c>
      <c r="J38" s="49"/>
      <c r="K38" s="49"/>
      <c r="L38" s="16">
        <f t="shared" si="10"/>
        <v>0</v>
      </c>
      <c r="M38" s="17">
        <f>L38/30</f>
        <v>0</v>
      </c>
      <c r="N38" s="67">
        <f t="shared" si="9"/>
        <v>0</v>
      </c>
      <c r="O38" s="64" t="s">
        <v>43</v>
      </c>
      <c r="P38" s="63">
        <v>1</v>
      </c>
      <c r="Q38" s="103">
        <f t="shared" si="11"/>
        <v>0</v>
      </c>
      <c r="R38" s="119"/>
    </row>
    <row r="39" spans="1:18" s="13" customFormat="1" ht="53" thickBot="1" x14ac:dyDescent="0.25">
      <c r="A39" s="9">
        <v>7</v>
      </c>
      <c r="B39" s="10" t="s">
        <v>3</v>
      </c>
      <c r="C39" s="11" t="s">
        <v>13</v>
      </c>
      <c r="D39" s="11" t="s">
        <v>13</v>
      </c>
      <c r="E39" s="12" t="s">
        <v>33</v>
      </c>
      <c r="F39" s="12" t="s">
        <v>18</v>
      </c>
      <c r="G39" s="11" t="s">
        <v>77</v>
      </c>
      <c r="H39" s="48">
        <v>93</v>
      </c>
      <c r="I39" s="48">
        <v>2150</v>
      </c>
      <c r="J39" s="49"/>
      <c r="K39" s="49"/>
      <c r="L39" s="16">
        <f t="shared" si="10"/>
        <v>0</v>
      </c>
      <c r="M39" s="17">
        <f>L39/30</f>
        <v>0</v>
      </c>
      <c r="N39" s="67">
        <f t="shared" si="9"/>
        <v>0</v>
      </c>
      <c r="O39" s="64" t="s">
        <v>43</v>
      </c>
      <c r="P39" s="63">
        <v>1</v>
      </c>
      <c r="Q39" s="103">
        <f t="shared" si="11"/>
        <v>0</v>
      </c>
      <c r="R39" s="119"/>
    </row>
    <row r="40" spans="1:18" s="26" customFormat="1" x14ac:dyDescent="0.2">
      <c r="A40" s="123"/>
      <c r="B40" s="21" t="s">
        <v>73</v>
      </c>
      <c r="E40" s="22" t="s">
        <v>60</v>
      </c>
      <c r="F40" s="22"/>
      <c r="G40" s="22"/>
      <c r="H40" s="22"/>
      <c r="I40" s="23"/>
      <c r="J40" s="32"/>
      <c r="K40" s="32"/>
      <c r="L40" s="24"/>
      <c r="M40" s="25"/>
      <c r="N40" s="117" t="s">
        <v>65</v>
      </c>
      <c r="O40" s="60"/>
      <c r="P40" s="118">
        <f>SUM(Q42:Q48)</f>
        <v>0</v>
      </c>
      <c r="Q40" s="124"/>
    </row>
    <row r="41" spans="1:18" s="31" customFormat="1" ht="13" thickBot="1" x14ac:dyDescent="0.25">
      <c r="A41" s="125"/>
      <c r="B41" s="27" t="s">
        <v>51</v>
      </c>
      <c r="C41" s="27"/>
      <c r="D41" s="27"/>
      <c r="E41" s="27"/>
      <c r="F41" s="27"/>
      <c r="G41" s="27"/>
      <c r="H41" s="28"/>
      <c r="I41" s="28"/>
      <c r="J41" s="33"/>
      <c r="K41" s="33"/>
      <c r="L41" s="29"/>
      <c r="M41" s="30"/>
      <c r="N41" s="66"/>
      <c r="O41" s="61"/>
      <c r="P41" s="58"/>
      <c r="Q41" s="126"/>
    </row>
    <row r="42" spans="1:18" s="13" customFormat="1" ht="27" thickBot="1" x14ac:dyDescent="0.25">
      <c r="A42" s="9">
        <v>1</v>
      </c>
      <c r="B42" s="10" t="s">
        <v>4</v>
      </c>
      <c r="C42" s="11" t="s">
        <v>7</v>
      </c>
      <c r="D42" s="11" t="s">
        <v>7</v>
      </c>
      <c r="E42" s="12" t="s">
        <v>28</v>
      </c>
      <c r="F42" s="82" t="s">
        <v>15</v>
      </c>
      <c r="G42" s="96" t="s">
        <v>16</v>
      </c>
      <c r="H42" s="97"/>
      <c r="I42" s="97"/>
      <c r="J42" s="98"/>
      <c r="K42" s="99"/>
      <c r="L42" s="14"/>
      <c r="M42" s="15"/>
      <c r="N42" s="69"/>
      <c r="O42" s="64" t="s">
        <v>43</v>
      </c>
      <c r="P42" s="63">
        <v>1</v>
      </c>
      <c r="Q42" s="102">
        <f>N42*P42</f>
        <v>0</v>
      </c>
      <c r="R42" s="119"/>
    </row>
    <row r="43" spans="1:18" s="13" customFormat="1" ht="27" thickBot="1" x14ac:dyDescent="0.25">
      <c r="A43" s="18">
        <v>2</v>
      </c>
      <c r="B43" s="10" t="s">
        <v>1</v>
      </c>
      <c r="C43" s="19" t="s">
        <v>12</v>
      </c>
      <c r="D43" s="20" t="s">
        <v>5</v>
      </c>
      <c r="E43" s="88" t="s">
        <v>46</v>
      </c>
      <c r="F43" s="89"/>
      <c r="G43" s="90"/>
      <c r="H43" s="91"/>
      <c r="I43" s="91"/>
      <c r="J43" s="92"/>
      <c r="K43" s="93"/>
      <c r="L43" s="16"/>
      <c r="M43" s="17"/>
      <c r="N43" s="67">
        <f t="shared" ref="N43:N48" si="12">Q43/P43</f>
        <v>0</v>
      </c>
      <c r="O43" s="64" t="s">
        <v>43</v>
      </c>
      <c r="P43" s="63">
        <v>1</v>
      </c>
      <c r="Q43" s="103">
        <f>IF(Q42&gt;0,150,0)</f>
        <v>0</v>
      </c>
      <c r="R43" s="119"/>
    </row>
    <row r="44" spans="1:18" s="13" customFormat="1" ht="14" thickBot="1" x14ac:dyDescent="0.25">
      <c r="A44" s="9">
        <v>3</v>
      </c>
      <c r="B44" s="10" t="s">
        <v>3</v>
      </c>
      <c r="C44" s="11" t="s">
        <v>13</v>
      </c>
      <c r="D44" s="11" t="s">
        <v>13</v>
      </c>
      <c r="E44" s="88" t="s">
        <v>45</v>
      </c>
      <c r="F44" s="89"/>
      <c r="G44" s="94"/>
      <c r="H44" s="91"/>
      <c r="I44" s="95"/>
      <c r="J44" s="127"/>
      <c r="K44" s="127"/>
      <c r="L44" s="16">
        <f>K44-J44</f>
        <v>0</v>
      </c>
      <c r="M44" s="17">
        <f>L44/30</f>
        <v>0</v>
      </c>
      <c r="N44" s="67">
        <f t="shared" si="12"/>
        <v>0</v>
      </c>
      <c r="O44" s="64" t="s">
        <v>43</v>
      </c>
      <c r="P44" s="63">
        <v>1</v>
      </c>
      <c r="Q44" s="103">
        <f>ROUNDUP(M44,0)*145</f>
        <v>0</v>
      </c>
      <c r="R44" s="119"/>
    </row>
    <row r="45" spans="1:18" s="13" customFormat="1" ht="53" thickBot="1" x14ac:dyDescent="0.25">
      <c r="A45" s="9">
        <v>4</v>
      </c>
      <c r="B45" s="10" t="s">
        <v>3</v>
      </c>
      <c r="C45" s="11" t="s">
        <v>13</v>
      </c>
      <c r="D45" s="11" t="s">
        <v>13</v>
      </c>
      <c r="E45" s="12" t="s">
        <v>33</v>
      </c>
      <c r="F45" s="12" t="s">
        <v>29</v>
      </c>
      <c r="G45" s="11" t="s">
        <v>34</v>
      </c>
      <c r="H45" s="48">
        <v>87</v>
      </c>
      <c r="I45" s="48">
        <v>2000</v>
      </c>
      <c r="J45" s="49"/>
      <c r="K45" s="49"/>
      <c r="L45" s="16">
        <f t="shared" ref="L45:L48" si="13">K45-J45</f>
        <v>0</v>
      </c>
      <c r="M45" s="17">
        <f>L45/30</f>
        <v>0</v>
      </c>
      <c r="N45" s="67">
        <f t="shared" si="12"/>
        <v>0</v>
      </c>
      <c r="O45" s="64" t="s">
        <v>43</v>
      </c>
      <c r="P45" s="63">
        <v>1</v>
      </c>
      <c r="Q45" s="103">
        <f>IF(L45&lt;24,H45*L45,I45*M45)</f>
        <v>0</v>
      </c>
      <c r="R45" s="119"/>
    </row>
    <row r="46" spans="1:18" s="13" customFormat="1" ht="53" thickBot="1" x14ac:dyDescent="0.25">
      <c r="A46" s="9">
        <v>5</v>
      </c>
      <c r="B46" s="10" t="s">
        <v>3</v>
      </c>
      <c r="C46" s="11" t="s">
        <v>13</v>
      </c>
      <c r="D46" s="11" t="s">
        <v>13</v>
      </c>
      <c r="E46" s="12" t="s">
        <v>33</v>
      </c>
      <c r="F46" s="12" t="s">
        <v>29</v>
      </c>
      <c r="G46" s="11" t="s">
        <v>77</v>
      </c>
      <c r="H46" s="48">
        <v>66</v>
      </c>
      <c r="I46" s="48">
        <v>1525</v>
      </c>
      <c r="J46" s="49"/>
      <c r="K46" s="49"/>
      <c r="L46" s="16">
        <f t="shared" si="13"/>
        <v>0</v>
      </c>
      <c r="M46" s="17">
        <f>L46/30</f>
        <v>0</v>
      </c>
      <c r="N46" s="67">
        <f t="shared" si="12"/>
        <v>0</v>
      </c>
      <c r="O46" s="64" t="s">
        <v>43</v>
      </c>
      <c r="P46" s="63">
        <v>1</v>
      </c>
      <c r="Q46" s="103">
        <f t="shared" ref="Q46:Q48" si="14">IF(L46&lt;24,H46*L46,I46*M46)</f>
        <v>0</v>
      </c>
      <c r="R46" s="119"/>
    </row>
    <row r="47" spans="1:18" s="13" customFormat="1" ht="53" thickBot="1" x14ac:dyDescent="0.25">
      <c r="A47" s="9">
        <v>6</v>
      </c>
      <c r="B47" s="10" t="s">
        <v>3</v>
      </c>
      <c r="C47" s="11" t="s">
        <v>13</v>
      </c>
      <c r="D47" s="11" t="s">
        <v>13</v>
      </c>
      <c r="E47" s="12" t="s">
        <v>33</v>
      </c>
      <c r="F47" s="12" t="s">
        <v>18</v>
      </c>
      <c r="G47" s="11" t="s">
        <v>34</v>
      </c>
      <c r="H47" s="48">
        <v>100</v>
      </c>
      <c r="I47" s="48">
        <v>2300</v>
      </c>
      <c r="J47" s="49"/>
      <c r="K47" s="49"/>
      <c r="L47" s="16">
        <f t="shared" si="13"/>
        <v>0</v>
      </c>
      <c r="M47" s="17">
        <f>L47/30</f>
        <v>0</v>
      </c>
      <c r="N47" s="67">
        <f t="shared" si="12"/>
        <v>0</v>
      </c>
      <c r="O47" s="64" t="s">
        <v>43</v>
      </c>
      <c r="P47" s="63">
        <v>1</v>
      </c>
      <c r="Q47" s="103">
        <f t="shared" si="14"/>
        <v>0</v>
      </c>
      <c r="R47" s="119"/>
    </row>
    <row r="48" spans="1:18" s="13" customFormat="1" ht="53" thickBot="1" x14ac:dyDescent="0.25">
      <c r="A48" s="9">
        <v>7</v>
      </c>
      <c r="B48" s="10" t="s">
        <v>3</v>
      </c>
      <c r="C48" s="11" t="s">
        <v>13</v>
      </c>
      <c r="D48" s="11" t="s">
        <v>13</v>
      </c>
      <c r="E48" s="12" t="s">
        <v>33</v>
      </c>
      <c r="F48" s="12" t="s">
        <v>18</v>
      </c>
      <c r="G48" s="11" t="s">
        <v>77</v>
      </c>
      <c r="H48" s="48">
        <v>93</v>
      </c>
      <c r="I48" s="48">
        <v>2150</v>
      </c>
      <c r="J48" s="49"/>
      <c r="K48" s="49"/>
      <c r="L48" s="16">
        <f t="shared" si="13"/>
        <v>0</v>
      </c>
      <c r="M48" s="17">
        <f>L48/30</f>
        <v>0</v>
      </c>
      <c r="N48" s="67">
        <f t="shared" si="12"/>
        <v>0</v>
      </c>
      <c r="O48" s="64" t="s">
        <v>43</v>
      </c>
      <c r="P48" s="63">
        <v>1</v>
      </c>
      <c r="Q48" s="103">
        <f t="shared" si="14"/>
        <v>0</v>
      </c>
      <c r="R48" s="119"/>
    </row>
    <row r="49" spans="1:18" s="26" customFormat="1" x14ac:dyDescent="0.2">
      <c r="A49" s="123"/>
      <c r="B49" s="21" t="s">
        <v>74</v>
      </c>
      <c r="E49" s="22" t="s">
        <v>60</v>
      </c>
      <c r="F49" s="22"/>
      <c r="G49" s="22"/>
      <c r="H49" s="22"/>
      <c r="I49" s="23"/>
      <c r="J49" s="32"/>
      <c r="K49" s="32"/>
      <c r="L49" s="24"/>
      <c r="M49" s="25"/>
      <c r="N49" s="117" t="s">
        <v>66</v>
      </c>
      <c r="O49" s="60"/>
      <c r="P49" s="118">
        <f>SUM(Q51:Q57)</f>
        <v>0</v>
      </c>
      <c r="Q49" s="124"/>
    </row>
    <row r="50" spans="1:18" s="31" customFormat="1" ht="13" thickBot="1" x14ac:dyDescent="0.25">
      <c r="A50" s="125"/>
      <c r="B50" s="27" t="s">
        <v>51</v>
      </c>
      <c r="C50" s="27"/>
      <c r="D50" s="27"/>
      <c r="E50" s="27"/>
      <c r="F50" s="27"/>
      <c r="G50" s="27"/>
      <c r="H50" s="28"/>
      <c r="I50" s="28"/>
      <c r="J50" s="33"/>
      <c r="K50" s="33"/>
      <c r="L50" s="29"/>
      <c r="M50" s="30"/>
      <c r="N50" s="66"/>
      <c r="O50" s="61"/>
      <c r="P50" s="58"/>
      <c r="Q50" s="126"/>
    </row>
    <row r="51" spans="1:18" s="13" customFormat="1" ht="27" thickBot="1" x14ac:dyDescent="0.25">
      <c r="A51" s="9">
        <v>1</v>
      </c>
      <c r="B51" s="10" t="s">
        <v>4</v>
      </c>
      <c r="C51" s="11" t="s">
        <v>7</v>
      </c>
      <c r="D51" s="11" t="s">
        <v>7</v>
      </c>
      <c r="E51" s="12" t="s">
        <v>28</v>
      </c>
      <c r="F51" s="82" t="s">
        <v>15</v>
      </c>
      <c r="G51" s="96" t="s">
        <v>16</v>
      </c>
      <c r="H51" s="97"/>
      <c r="I51" s="97"/>
      <c r="J51" s="98"/>
      <c r="K51" s="99"/>
      <c r="L51" s="14"/>
      <c r="M51" s="15"/>
      <c r="N51" s="69"/>
      <c r="O51" s="64" t="s">
        <v>43</v>
      </c>
      <c r="P51" s="63">
        <v>1</v>
      </c>
      <c r="Q51" s="102">
        <f>N51*P51</f>
        <v>0</v>
      </c>
      <c r="R51" s="119"/>
    </row>
    <row r="52" spans="1:18" s="13" customFormat="1" ht="27" thickBot="1" x14ac:dyDescent="0.25">
      <c r="A52" s="18">
        <v>2</v>
      </c>
      <c r="B52" s="10" t="s">
        <v>1</v>
      </c>
      <c r="C52" s="19" t="s">
        <v>12</v>
      </c>
      <c r="D52" s="20" t="s">
        <v>5</v>
      </c>
      <c r="E52" s="88" t="s">
        <v>46</v>
      </c>
      <c r="F52" s="89"/>
      <c r="G52" s="90"/>
      <c r="H52" s="91"/>
      <c r="I52" s="91"/>
      <c r="J52" s="92"/>
      <c r="K52" s="93"/>
      <c r="L52" s="16"/>
      <c r="M52" s="17"/>
      <c r="N52" s="67">
        <f t="shared" ref="N52:N57" si="15">Q52/P52</f>
        <v>0</v>
      </c>
      <c r="O52" s="64" t="s">
        <v>43</v>
      </c>
      <c r="P52" s="63">
        <v>1</v>
      </c>
      <c r="Q52" s="103">
        <f>IF(Q51&gt;0,150,0)</f>
        <v>0</v>
      </c>
      <c r="R52" s="119"/>
    </row>
    <row r="53" spans="1:18" s="13" customFormat="1" ht="14" thickBot="1" x14ac:dyDescent="0.25">
      <c r="A53" s="9">
        <v>3</v>
      </c>
      <c r="B53" s="10" t="s">
        <v>3</v>
      </c>
      <c r="C53" s="11" t="s">
        <v>13</v>
      </c>
      <c r="D53" s="11" t="s">
        <v>13</v>
      </c>
      <c r="E53" s="88" t="s">
        <v>45</v>
      </c>
      <c r="F53" s="89"/>
      <c r="G53" s="94"/>
      <c r="H53" s="91"/>
      <c r="I53" s="95"/>
      <c r="J53" s="127"/>
      <c r="K53" s="127"/>
      <c r="L53" s="16">
        <f>K53-J53</f>
        <v>0</v>
      </c>
      <c r="M53" s="17">
        <f>L53/30</f>
        <v>0</v>
      </c>
      <c r="N53" s="67">
        <f t="shared" si="15"/>
        <v>0</v>
      </c>
      <c r="O53" s="64" t="s">
        <v>43</v>
      </c>
      <c r="P53" s="63">
        <v>1</v>
      </c>
      <c r="Q53" s="103">
        <f>ROUNDUP(M53,0)*145</f>
        <v>0</v>
      </c>
      <c r="R53" s="119"/>
    </row>
    <row r="54" spans="1:18" s="13" customFormat="1" ht="53" thickBot="1" x14ac:dyDescent="0.25">
      <c r="A54" s="9">
        <v>4</v>
      </c>
      <c r="B54" s="10" t="s">
        <v>3</v>
      </c>
      <c r="C54" s="11" t="s">
        <v>13</v>
      </c>
      <c r="D54" s="11" t="s">
        <v>13</v>
      </c>
      <c r="E54" s="12" t="s">
        <v>33</v>
      </c>
      <c r="F54" s="12" t="s">
        <v>29</v>
      </c>
      <c r="G54" s="11" t="s">
        <v>34</v>
      </c>
      <c r="H54" s="48">
        <v>87</v>
      </c>
      <c r="I54" s="48">
        <v>2000</v>
      </c>
      <c r="J54" s="49"/>
      <c r="K54" s="49"/>
      <c r="L54" s="16">
        <f t="shared" ref="L54:L57" si="16">K54-J54</f>
        <v>0</v>
      </c>
      <c r="M54" s="17">
        <f>L54/30</f>
        <v>0</v>
      </c>
      <c r="N54" s="67">
        <f t="shared" si="15"/>
        <v>0</v>
      </c>
      <c r="O54" s="64" t="s">
        <v>43</v>
      </c>
      <c r="P54" s="63">
        <v>1</v>
      </c>
      <c r="Q54" s="103">
        <f>IF(L54&lt;24,H54*L54,I54*M54)</f>
        <v>0</v>
      </c>
      <c r="R54" s="119"/>
    </row>
    <row r="55" spans="1:18" s="13" customFormat="1" ht="53" thickBot="1" x14ac:dyDescent="0.25">
      <c r="A55" s="9">
        <v>5</v>
      </c>
      <c r="B55" s="10" t="s">
        <v>3</v>
      </c>
      <c r="C55" s="11" t="s">
        <v>13</v>
      </c>
      <c r="D55" s="11" t="s">
        <v>13</v>
      </c>
      <c r="E55" s="12" t="s">
        <v>33</v>
      </c>
      <c r="F55" s="12" t="s">
        <v>29</v>
      </c>
      <c r="G55" s="11" t="s">
        <v>77</v>
      </c>
      <c r="H55" s="48">
        <v>66</v>
      </c>
      <c r="I55" s="48">
        <v>1525</v>
      </c>
      <c r="J55" s="49"/>
      <c r="K55" s="49"/>
      <c r="L55" s="16">
        <f t="shared" si="16"/>
        <v>0</v>
      </c>
      <c r="M55" s="17">
        <f>L55/30</f>
        <v>0</v>
      </c>
      <c r="N55" s="67">
        <f t="shared" si="15"/>
        <v>0</v>
      </c>
      <c r="O55" s="64" t="s">
        <v>43</v>
      </c>
      <c r="P55" s="63">
        <v>1</v>
      </c>
      <c r="Q55" s="103">
        <f t="shared" ref="Q55:Q57" si="17">IF(L55&lt;24,H55*L55,I55*M55)</f>
        <v>0</v>
      </c>
      <c r="R55" s="119"/>
    </row>
    <row r="56" spans="1:18" s="13" customFormat="1" ht="53" thickBot="1" x14ac:dyDescent="0.25">
      <c r="A56" s="9">
        <v>6</v>
      </c>
      <c r="B56" s="10" t="s">
        <v>3</v>
      </c>
      <c r="C56" s="11" t="s">
        <v>13</v>
      </c>
      <c r="D56" s="11" t="s">
        <v>13</v>
      </c>
      <c r="E56" s="12" t="s">
        <v>33</v>
      </c>
      <c r="F56" s="12" t="s">
        <v>18</v>
      </c>
      <c r="G56" s="11" t="s">
        <v>34</v>
      </c>
      <c r="H56" s="48">
        <v>100</v>
      </c>
      <c r="I56" s="48">
        <v>2300</v>
      </c>
      <c r="J56" s="49"/>
      <c r="K56" s="49"/>
      <c r="L56" s="16">
        <f t="shared" si="16"/>
        <v>0</v>
      </c>
      <c r="M56" s="17">
        <f>L56/30</f>
        <v>0</v>
      </c>
      <c r="N56" s="67">
        <f t="shared" si="15"/>
        <v>0</v>
      </c>
      <c r="O56" s="64" t="s">
        <v>43</v>
      </c>
      <c r="P56" s="63">
        <v>1</v>
      </c>
      <c r="Q56" s="103">
        <f t="shared" si="17"/>
        <v>0</v>
      </c>
      <c r="R56" s="119"/>
    </row>
    <row r="57" spans="1:18" s="13" customFormat="1" ht="53" thickBot="1" x14ac:dyDescent="0.25">
      <c r="A57" s="9">
        <v>7</v>
      </c>
      <c r="B57" s="10" t="s">
        <v>3</v>
      </c>
      <c r="C57" s="11" t="s">
        <v>13</v>
      </c>
      <c r="D57" s="11" t="s">
        <v>13</v>
      </c>
      <c r="E57" s="12" t="s">
        <v>33</v>
      </c>
      <c r="F57" s="12" t="s">
        <v>18</v>
      </c>
      <c r="G57" s="11" t="s">
        <v>77</v>
      </c>
      <c r="H57" s="48">
        <v>93</v>
      </c>
      <c r="I57" s="48">
        <v>2150</v>
      </c>
      <c r="J57" s="49"/>
      <c r="K57" s="49"/>
      <c r="L57" s="16">
        <f t="shared" si="16"/>
        <v>0</v>
      </c>
      <c r="M57" s="17">
        <f>L57/30</f>
        <v>0</v>
      </c>
      <c r="N57" s="67">
        <f t="shared" si="15"/>
        <v>0</v>
      </c>
      <c r="O57" s="64" t="s">
        <v>43</v>
      </c>
      <c r="P57" s="63">
        <v>1</v>
      </c>
      <c r="Q57" s="103">
        <f t="shared" si="17"/>
        <v>0</v>
      </c>
      <c r="R57" s="119"/>
    </row>
    <row r="58" spans="1:18" s="26" customFormat="1" x14ac:dyDescent="0.2">
      <c r="A58" s="123"/>
      <c r="B58" s="21" t="s">
        <v>75</v>
      </c>
      <c r="E58" s="22" t="s">
        <v>60</v>
      </c>
      <c r="F58" s="22"/>
      <c r="G58" s="22"/>
      <c r="H58" s="22"/>
      <c r="I58" s="23"/>
      <c r="J58" s="32"/>
      <c r="K58" s="32"/>
      <c r="L58" s="24"/>
      <c r="M58" s="25"/>
      <c r="N58" s="117" t="s">
        <v>67</v>
      </c>
      <c r="O58" s="60"/>
      <c r="P58" s="118">
        <f>SUM(Q60:Q66)</f>
        <v>0</v>
      </c>
      <c r="Q58" s="124"/>
    </row>
    <row r="59" spans="1:18" s="31" customFormat="1" ht="13" thickBot="1" x14ac:dyDescent="0.25">
      <c r="A59" s="125"/>
      <c r="B59" s="27" t="s">
        <v>51</v>
      </c>
      <c r="C59" s="27"/>
      <c r="D59" s="27"/>
      <c r="E59" s="27"/>
      <c r="F59" s="27"/>
      <c r="G59" s="27"/>
      <c r="H59" s="28"/>
      <c r="I59" s="28"/>
      <c r="J59" s="33"/>
      <c r="K59" s="33"/>
      <c r="L59" s="29"/>
      <c r="M59" s="30"/>
      <c r="N59" s="66"/>
      <c r="O59" s="61"/>
      <c r="P59" s="58"/>
      <c r="Q59" s="126"/>
    </row>
    <row r="60" spans="1:18" s="13" customFormat="1" ht="27" thickBot="1" x14ac:dyDescent="0.25">
      <c r="A60" s="9">
        <v>1</v>
      </c>
      <c r="B60" s="10" t="s">
        <v>4</v>
      </c>
      <c r="C60" s="11" t="s">
        <v>7</v>
      </c>
      <c r="D60" s="11" t="s">
        <v>7</v>
      </c>
      <c r="E60" s="12" t="s">
        <v>28</v>
      </c>
      <c r="F60" s="82" t="s">
        <v>15</v>
      </c>
      <c r="G60" s="96" t="s">
        <v>16</v>
      </c>
      <c r="H60" s="97"/>
      <c r="I60" s="97"/>
      <c r="J60" s="98"/>
      <c r="K60" s="99"/>
      <c r="L60" s="14"/>
      <c r="M60" s="15"/>
      <c r="N60" s="69"/>
      <c r="O60" s="64" t="s">
        <v>43</v>
      </c>
      <c r="P60" s="63">
        <v>1</v>
      </c>
      <c r="Q60" s="102">
        <f>N60*P60</f>
        <v>0</v>
      </c>
      <c r="R60" s="119"/>
    </row>
    <row r="61" spans="1:18" s="13" customFormat="1" ht="27" thickBot="1" x14ac:dyDescent="0.25">
      <c r="A61" s="18">
        <v>2</v>
      </c>
      <c r="B61" s="10" t="s">
        <v>1</v>
      </c>
      <c r="C61" s="19" t="s">
        <v>12</v>
      </c>
      <c r="D61" s="20" t="s">
        <v>5</v>
      </c>
      <c r="E61" s="88" t="s">
        <v>46</v>
      </c>
      <c r="F61" s="89"/>
      <c r="G61" s="90"/>
      <c r="H61" s="91"/>
      <c r="I61" s="91"/>
      <c r="J61" s="92"/>
      <c r="K61" s="93"/>
      <c r="L61" s="16"/>
      <c r="M61" s="17"/>
      <c r="N61" s="67">
        <f t="shared" ref="N61:N66" si="18">Q61/P61</f>
        <v>0</v>
      </c>
      <c r="O61" s="64" t="s">
        <v>43</v>
      </c>
      <c r="P61" s="63">
        <v>1</v>
      </c>
      <c r="Q61" s="103">
        <f>IF(Q60&gt;0,150,0)</f>
        <v>0</v>
      </c>
      <c r="R61" s="119"/>
    </row>
    <row r="62" spans="1:18" s="13" customFormat="1" ht="14" thickBot="1" x14ac:dyDescent="0.25">
      <c r="A62" s="9">
        <v>3</v>
      </c>
      <c r="B62" s="10" t="s">
        <v>3</v>
      </c>
      <c r="C62" s="11" t="s">
        <v>13</v>
      </c>
      <c r="D62" s="11" t="s">
        <v>13</v>
      </c>
      <c r="E62" s="88" t="s">
        <v>45</v>
      </c>
      <c r="F62" s="89"/>
      <c r="G62" s="94"/>
      <c r="H62" s="91"/>
      <c r="I62" s="95"/>
      <c r="J62" s="127"/>
      <c r="K62" s="127"/>
      <c r="L62" s="16">
        <f>K62-J62</f>
        <v>0</v>
      </c>
      <c r="M62" s="17">
        <f>L62/30</f>
        <v>0</v>
      </c>
      <c r="N62" s="67">
        <f t="shared" si="18"/>
        <v>0</v>
      </c>
      <c r="O62" s="64" t="s">
        <v>43</v>
      </c>
      <c r="P62" s="63">
        <v>1</v>
      </c>
      <c r="Q62" s="103">
        <f>ROUNDUP(M62,0)*145</f>
        <v>0</v>
      </c>
      <c r="R62" s="119"/>
    </row>
    <row r="63" spans="1:18" s="13" customFormat="1" ht="53" thickBot="1" x14ac:dyDescent="0.25">
      <c r="A63" s="9">
        <v>4</v>
      </c>
      <c r="B63" s="10" t="s">
        <v>3</v>
      </c>
      <c r="C63" s="11" t="s">
        <v>13</v>
      </c>
      <c r="D63" s="11" t="s">
        <v>13</v>
      </c>
      <c r="E63" s="12" t="s">
        <v>33</v>
      </c>
      <c r="F63" s="12" t="s">
        <v>29</v>
      </c>
      <c r="G63" s="11" t="s">
        <v>34</v>
      </c>
      <c r="H63" s="48">
        <v>87</v>
      </c>
      <c r="I63" s="48">
        <v>2000</v>
      </c>
      <c r="J63" s="49"/>
      <c r="K63" s="49"/>
      <c r="L63" s="16">
        <f t="shared" ref="L63:L66" si="19">K63-J63</f>
        <v>0</v>
      </c>
      <c r="M63" s="17">
        <f>L63/30</f>
        <v>0</v>
      </c>
      <c r="N63" s="67">
        <f t="shared" si="18"/>
        <v>0</v>
      </c>
      <c r="O63" s="64" t="s">
        <v>43</v>
      </c>
      <c r="P63" s="63">
        <v>1</v>
      </c>
      <c r="Q63" s="103">
        <f>IF(L63&lt;24,H63*L63,I63*M63)</f>
        <v>0</v>
      </c>
      <c r="R63" s="119"/>
    </row>
    <row r="64" spans="1:18" s="13" customFormat="1" ht="53" thickBot="1" x14ac:dyDescent="0.25">
      <c r="A64" s="9">
        <v>5</v>
      </c>
      <c r="B64" s="10" t="s">
        <v>3</v>
      </c>
      <c r="C64" s="11" t="s">
        <v>13</v>
      </c>
      <c r="D64" s="11" t="s">
        <v>13</v>
      </c>
      <c r="E64" s="12" t="s">
        <v>33</v>
      </c>
      <c r="F64" s="12" t="s">
        <v>29</v>
      </c>
      <c r="G64" s="11" t="s">
        <v>77</v>
      </c>
      <c r="H64" s="48">
        <v>66</v>
      </c>
      <c r="I64" s="48">
        <v>1525</v>
      </c>
      <c r="J64" s="49"/>
      <c r="K64" s="49"/>
      <c r="L64" s="16">
        <f t="shared" si="19"/>
        <v>0</v>
      </c>
      <c r="M64" s="17">
        <f>L64/30</f>
        <v>0</v>
      </c>
      <c r="N64" s="67">
        <f t="shared" si="18"/>
        <v>0</v>
      </c>
      <c r="O64" s="64" t="s">
        <v>43</v>
      </c>
      <c r="P64" s="63">
        <v>1</v>
      </c>
      <c r="Q64" s="103">
        <f t="shared" ref="Q64:Q66" si="20">IF(L64&lt;24,H64*L64,I64*M64)</f>
        <v>0</v>
      </c>
      <c r="R64" s="119"/>
    </row>
    <row r="65" spans="1:18" s="13" customFormat="1" ht="53" thickBot="1" x14ac:dyDescent="0.25">
      <c r="A65" s="9">
        <v>6</v>
      </c>
      <c r="B65" s="10" t="s">
        <v>3</v>
      </c>
      <c r="C65" s="11" t="s">
        <v>13</v>
      </c>
      <c r="D65" s="11" t="s">
        <v>13</v>
      </c>
      <c r="E65" s="12" t="s">
        <v>33</v>
      </c>
      <c r="F65" s="12" t="s">
        <v>18</v>
      </c>
      <c r="G65" s="11" t="s">
        <v>34</v>
      </c>
      <c r="H65" s="48">
        <v>100</v>
      </c>
      <c r="I65" s="48">
        <v>2300</v>
      </c>
      <c r="J65" s="49"/>
      <c r="K65" s="49"/>
      <c r="L65" s="16">
        <f t="shared" si="19"/>
        <v>0</v>
      </c>
      <c r="M65" s="17">
        <f>L65/30</f>
        <v>0</v>
      </c>
      <c r="N65" s="67">
        <f t="shared" si="18"/>
        <v>0</v>
      </c>
      <c r="O65" s="64" t="s">
        <v>43</v>
      </c>
      <c r="P65" s="63">
        <v>1</v>
      </c>
      <c r="Q65" s="103">
        <f t="shared" si="20"/>
        <v>0</v>
      </c>
      <c r="R65" s="119"/>
    </row>
    <row r="66" spans="1:18" s="13" customFormat="1" ht="53" thickBot="1" x14ac:dyDescent="0.25">
      <c r="A66" s="9">
        <v>7</v>
      </c>
      <c r="B66" s="10" t="s">
        <v>3</v>
      </c>
      <c r="C66" s="11" t="s">
        <v>13</v>
      </c>
      <c r="D66" s="11" t="s">
        <v>13</v>
      </c>
      <c r="E66" s="12" t="s">
        <v>33</v>
      </c>
      <c r="F66" s="12" t="s">
        <v>18</v>
      </c>
      <c r="G66" s="11" t="s">
        <v>77</v>
      </c>
      <c r="H66" s="48">
        <v>93</v>
      </c>
      <c r="I66" s="48">
        <v>2150</v>
      </c>
      <c r="J66" s="49"/>
      <c r="K66" s="49"/>
      <c r="L66" s="16">
        <f t="shared" si="19"/>
        <v>0</v>
      </c>
      <c r="M66" s="17">
        <f>L66/30</f>
        <v>0</v>
      </c>
      <c r="N66" s="67">
        <f t="shared" si="18"/>
        <v>0</v>
      </c>
      <c r="O66" s="64" t="s">
        <v>43</v>
      </c>
      <c r="P66" s="63">
        <v>1</v>
      </c>
      <c r="Q66" s="103">
        <f t="shared" si="20"/>
        <v>0</v>
      </c>
      <c r="R66" s="119"/>
    </row>
    <row r="67" spans="1:18" s="26" customFormat="1" x14ac:dyDescent="0.2">
      <c r="A67" s="123"/>
      <c r="B67" s="21" t="s">
        <v>76</v>
      </c>
      <c r="E67" s="22" t="s">
        <v>60</v>
      </c>
      <c r="F67" s="22"/>
      <c r="G67" s="22"/>
      <c r="H67" s="22"/>
      <c r="I67" s="23"/>
      <c r="J67" s="32"/>
      <c r="K67" s="32"/>
      <c r="L67" s="24"/>
      <c r="M67" s="25"/>
      <c r="N67" s="117" t="s">
        <v>68</v>
      </c>
      <c r="O67" s="60"/>
      <c r="P67" s="118">
        <f>SUM(Q69:Q75)</f>
        <v>0</v>
      </c>
      <c r="Q67" s="124"/>
    </row>
    <row r="68" spans="1:18" s="31" customFormat="1" ht="13" thickBot="1" x14ac:dyDescent="0.25">
      <c r="A68" s="125"/>
      <c r="B68" s="27" t="s">
        <v>51</v>
      </c>
      <c r="C68" s="27"/>
      <c r="D68" s="27"/>
      <c r="E68" s="27"/>
      <c r="F68" s="27"/>
      <c r="G68" s="27"/>
      <c r="H68" s="28"/>
      <c r="I68" s="28"/>
      <c r="J68" s="33"/>
      <c r="K68" s="33"/>
      <c r="L68" s="29"/>
      <c r="M68" s="30"/>
      <c r="N68" s="66"/>
      <c r="O68" s="61"/>
      <c r="P68" s="58"/>
      <c r="Q68" s="126"/>
    </row>
    <row r="69" spans="1:18" s="13" customFormat="1" ht="27" thickBot="1" x14ac:dyDescent="0.25">
      <c r="A69" s="9">
        <v>1</v>
      </c>
      <c r="B69" s="10" t="s">
        <v>4</v>
      </c>
      <c r="C69" s="11" t="s">
        <v>7</v>
      </c>
      <c r="D69" s="11" t="s">
        <v>7</v>
      </c>
      <c r="E69" s="12" t="s">
        <v>28</v>
      </c>
      <c r="F69" s="82" t="s">
        <v>15</v>
      </c>
      <c r="G69" s="96" t="s">
        <v>16</v>
      </c>
      <c r="H69" s="97"/>
      <c r="I69" s="97"/>
      <c r="J69" s="98"/>
      <c r="K69" s="99"/>
      <c r="L69" s="14"/>
      <c r="M69" s="15"/>
      <c r="N69" s="69"/>
      <c r="O69" s="64" t="s">
        <v>43</v>
      </c>
      <c r="P69" s="63">
        <v>1</v>
      </c>
      <c r="Q69" s="102">
        <f>N69*P69</f>
        <v>0</v>
      </c>
      <c r="R69" s="119"/>
    </row>
    <row r="70" spans="1:18" s="13" customFormat="1" ht="27" thickBot="1" x14ac:dyDescent="0.25">
      <c r="A70" s="18">
        <v>2</v>
      </c>
      <c r="B70" s="10" t="s">
        <v>1</v>
      </c>
      <c r="C70" s="19" t="s">
        <v>12</v>
      </c>
      <c r="D70" s="20" t="s">
        <v>5</v>
      </c>
      <c r="E70" s="88" t="s">
        <v>46</v>
      </c>
      <c r="F70" s="89"/>
      <c r="G70" s="90"/>
      <c r="H70" s="91"/>
      <c r="I70" s="91"/>
      <c r="J70" s="92"/>
      <c r="K70" s="93"/>
      <c r="L70" s="16"/>
      <c r="M70" s="17"/>
      <c r="N70" s="67">
        <f t="shared" ref="N70:N75" si="21">Q70/P70</f>
        <v>0</v>
      </c>
      <c r="O70" s="64" t="s">
        <v>43</v>
      </c>
      <c r="P70" s="63">
        <v>1</v>
      </c>
      <c r="Q70" s="103">
        <f>IF(Q69&gt;0,150,0)</f>
        <v>0</v>
      </c>
      <c r="R70" s="119"/>
    </row>
    <row r="71" spans="1:18" s="13" customFormat="1" ht="14" thickBot="1" x14ac:dyDescent="0.25">
      <c r="A71" s="9">
        <v>3</v>
      </c>
      <c r="B71" s="10" t="s">
        <v>3</v>
      </c>
      <c r="C71" s="11" t="s">
        <v>13</v>
      </c>
      <c r="D71" s="11" t="s">
        <v>13</v>
      </c>
      <c r="E71" s="88" t="s">
        <v>45</v>
      </c>
      <c r="F71" s="89"/>
      <c r="G71" s="94"/>
      <c r="H71" s="91"/>
      <c r="I71" s="95"/>
      <c r="J71" s="127"/>
      <c r="K71" s="127"/>
      <c r="L71" s="16">
        <f>K71-J71</f>
        <v>0</v>
      </c>
      <c r="M71" s="17">
        <f>L71/30</f>
        <v>0</v>
      </c>
      <c r="N71" s="67">
        <f t="shared" si="21"/>
        <v>0</v>
      </c>
      <c r="O71" s="64" t="s">
        <v>43</v>
      </c>
      <c r="P71" s="63">
        <v>1</v>
      </c>
      <c r="Q71" s="103">
        <f>ROUNDUP(M71,0)*145</f>
        <v>0</v>
      </c>
      <c r="R71" s="119"/>
    </row>
    <row r="72" spans="1:18" s="13" customFormat="1" ht="53" thickBot="1" x14ac:dyDescent="0.25">
      <c r="A72" s="9">
        <v>4</v>
      </c>
      <c r="B72" s="10" t="s">
        <v>3</v>
      </c>
      <c r="C72" s="11" t="s">
        <v>13</v>
      </c>
      <c r="D72" s="11" t="s">
        <v>13</v>
      </c>
      <c r="E72" s="12" t="s">
        <v>33</v>
      </c>
      <c r="F72" s="12" t="s">
        <v>29</v>
      </c>
      <c r="G72" s="11" t="s">
        <v>34</v>
      </c>
      <c r="H72" s="48">
        <v>87</v>
      </c>
      <c r="I72" s="48">
        <v>2000</v>
      </c>
      <c r="J72" s="49"/>
      <c r="K72" s="49"/>
      <c r="L72" s="16">
        <f t="shared" ref="L72:L75" si="22">K72-J72</f>
        <v>0</v>
      </c>
      <c r="M72" s="17">
        <f>L72/30</f>
        <v>0</v>
      </c>
      <c r="N72" s="67">
        <f t="shared" si="21"/>
        <v>0</v>
      </c>
      <c r="O72" s="64" t="s">
        <v>43</v>
      </c>
      <c r="P72" s="63">
        <v>1</v>
      </c>
      <c r="Q72" s="103">
        <f>IF(L72&lt;24,H72*L72,I72*M72)</f>
        <v>0</v>
      </c>
      <c r="R72" s="119"/>
    </row>
    <row r="73" spans="1:18" s="13" customFormat="1" ht="53" thickBot="1" x14ac:dyDescent="0.25">
      <c r="A73" s="9">
        <v>5</v>
      </c>
      <c r="B73" s="10" t="s">
        <v>3</v>
      </c>
      <c r="C73" s="11" t="s">
        <v>13</v>
      </c>
      <c r="D73" s="11" t="s">
        <v>13</v>
      </c>
      <c r="E73" s="12" t="s">
        <v>33</v>
      </c>
      <c r="F73" s="12" t="s">
        <v>29</v>
      </c>
      <c r="G73" s="11" t="s">
        <v>77</v>
      </c>
      <c r="H73" s="48">
        <v>66</v>
      </c>
      <c r="I73" s="48">
        <v>1525</v>
      </c>
      <c r="J73" s="49"/>
      <c r="K73" s="49"/>
      <c r="L73" s="16">
        <f t="shared" si="22"/>
        <v>0</v>
      </c>
      <c r="M73" s="17">
        <f>L73/30</f>
        <v>0</v>
      </c>
      <c r="N73" s="67">
        <f t="shared" si="21"/>
        <v>0</v>
      </c>
      <c r="O73" s="64" t="s">
        <v>43</v>
      </c>
      <c r="P73" s="63">
        <v>1</v>
      </c>
      <c r="Q73" s="103">
        <f t="shared" ref="Q73:Q75" si="23">IF(L73&lt;24,H73*L73,I73*M73)</f>
        <v>0</v>
      </c>
      <c r="R73" s="119"/>
    </row>
    <row r="74" spans="1:18" s="13" customFormat="1" ht="53" thickBot="1" x14ac:dyDescent="0.25">
      <c r="A74" s="9">
        <v>6</v>
      </c>
      <c r="B74" s="10" t="s">
        <v>3</v>
      </c>
      <c r="C74" s="11" t="s">
        <v>13</v>
      </c>
      <c r="D74" s="11" t="s">
        <v>13</v>
      </c>
      <c r="E74" s="12" t="s">
        <v>33</v>
      </c>
      <c r="F74" s="12" t="s">
        <v>18</v>
      </c>
      <c r="G74" s="11" t="s">
        <v>34</v>
      </c>
      <c r="H74" s="48">
        <v>100</v>
      </c>
      <c r="I74" s="48">
        <v>2300</v>
      </c>
      <c r="J74" s="49"/>
      <c r="K74" s="49"/>
      <c r="L74" s="16">
        <f t="shared" si="22"/>
        <v>0</v>
      </c>
      <c r="M74" s="17">
        <f>L74/30</f>
        <v>0</v>
      </c>
      <c r="N74" s="67">
        <f t="shared" si="21"/>
        <v>0</v>
      </c>
      <c r="O74" s="64" t="s">
        <v>43</v>
      </c>
      <c r="P74" s="63">
        <v>1</v>
      </c>
      <c r="Q74" s="103">
        <f t="shared" si="23"/>
        <v>0</v>
      </c>
      <c r="R74" s="119"/>
    </row>
    <row r="75" spans="1:18" s="13" customFormat="1" ht="53" thickBot="1" x14ac:dyDescent="0.25">
      <c r="A75" s="9">
        <v>7</v>
      </c>
      <c r="B75" s="10" t="s">
        <v>3</v>
      </c>
      <c r="C75" s="11" t="s">
        <v>13</v>
      </c>
      <c r="D75" s="11" t="s">
        <v>13</v>
      </c>
      <c r="E75" s="12" t="s">
        <v>33</v>
      </c>
      <c r="F75" s="12" t="s">
        <v>18</v>
      </c>
      <c r="G75" s="11" t="s">
        <v>77</v>
      </c>
      <c r="H75" s="48">
        <v>93</v>
      </c>
      <c r="I75" s="48">
        <v>2150</v>
      </c>
      <c r="J75" s="49"/>
      <c r="K75" s="49"/>
      <c r="L75" s="16">
        <f t="shared" si="22"/>
        <v>0</v>
      </c>
      <c r="M75" s="17">
        <f>L75/30</f>
        <v>0</v>
      </c>
      <c r="N75" s="67">
        <f t="shared" si="21"/>
        <v>0</v>
      </c>
      <c r="O75" s="64" t="s">
        <v>43</v>
      </c>
      <c r="P75" s="63">
        <v>1</v>
      </c>
      <c r="Q75" s="103">
        <f t="shared" si="23"/>
        <v>0</v>
      </c>
      <c r="R75" s="119"/>
    </row>
    <row r="76" spans="1:18" s="81" customFormat="1" ht="13" thickBot="1" x14ac:dyDescent="0.25">
      <c r="A76" s="70" t="s">
        <v>56</v>
      </c>
      <c r="B76" s="71"/>
      <c r="C76" s="71"/>
      <c r="D76" s="71"/>
      <c r="E76" s="72"/>
      <c r="F76" s="72"/>
      <c r="G76" s="71"/>
      <c r="H76" s="73"/>
      <c r="I76" s="73"/>
      <c r="J76" s="74"/>
      <c r="K76" s="74"/>
      <c r="L76" s="75"/>
      <c r="M76" s="76"/>
      <c r="N76" s="116" t="s">
        <v>63</v>
      </c>
      <c r="O76" s="77"/>
      <c r="P76" s="101">
        <f>SUM(Q77:Q82)</f>
        <v>0</v>
      </c>
      <c r="Q76" s="101"/>
    </row>
    <row r="77" spans="1:18" s="13" customFormat="1" ht="27" thickBot="1" x14ac:dyDescent="0.25">
      <c r="A77" s="18">
        <v>29</v>
      </c>
      <c r="B77" s="10" t="s">
        <v>1</v>
      </c>
      <c r="C77" s="19" t="s">
        <v>12</v>
      </c>
      <c r="D77" s="20" t="s">
        <v>10</v>
      </c>
      <c r="E77" s="88" t="s">
        <v>14</v>
      </c>
      <c r="F77" s="133"/>
      <c r="G77" s="129"/>
      <c r="H77" s="130"/>
      <c r="I77" s="130"/>
      <c r="J77" s="131"/>
      <c r="K77" s="132"/>
      <c r="L77" s="16"/>
      <c r="M77" s="17"/>
      <c r="N77" s="69"/>
      <c r="O77" s="64" t="s">
        <v>43</v>
      </c>
      <c r="P77" s="63">
        <v>1</v>
      </c>
      <c r="Q77" s="102">
        <f>N77*P77</f>
        <v>0</v>
      </c>
      <c r="R77" s="119"/>
    </row>
    <row r="78" spans="1:18" s="13" customFormat="1" ht="27" thickBot="1" x14ac:dyDescent="0.25">
      <c r="A78" s="18">
        <v>30</v>
      </c>
      <c r="B78" s="10" t="s">
        <v>1</v>
      </c>
      <c r="C78" s="19" t="s">
        <v>12</v>
      </c>
      <c r="D78" s="20" t="s">
        <v>10</v>
      </c>
      <c r="E78" s="88" t="s">
        <v>52</v>
      </c>
      <c r="F78" s="133"/>
      <c r="G78" s="129"/>
      <c r="H78" s="130"/>
      <c r="I78" s="130"/>
      <c r="J78" s="131"/>
      <c r="K78" s="132"/>
      <c r="L78" s="16"/>
      <c r="M78" s="17"/>
      <c r="N78" s="69"/>
      <c r="O78" s="64" t="s">
        <v>43</v>
      </c>
      <c r="P78" s="63">
        <v>1</v>
      </c>
      <c r="Q78" s="102">
        <f t="shared" ref="Q78:Q82" si="24">N78*P78</f>
        <v>0</v>
      </c>
      <c r="R78" s="119"/>
    </row>
    <row r="79" spans="1:18" s="13" customFormat="1" ht="53" thickBot="1" x14ac:dyDescent="0.25">
      <c r="A79" s="9">
        <v>3</v>
      </c>
      <c r="B79" s="10" t="s">
        <v>1</v>
      </c>
      <c r="C79" s="19" t="s">
        <v>12</v>
      </c>
      <c r="D79" s="20" t="s">
        <v>10</v>
      </c>
      <c r="E79" s="88" t="s">
        <v>53</v>
      </c>
      <c r="F79" s="133"/>
      <c r="G79" s="129"/>
      <c r="H79" s="130"/>
      <c r="I79" s="130"/>
      <c r="J79" s="131"/>
      <c r="K79" s="132"/>
      <c r="L79" s="16"/>
      <c r="M79" s="17"/>
      <c r="N79" s="69"/>
      <c r="O79" s="64" t="s">
        <v>43</v>
      </c>
      <c r="P79" s="63">
        <v>1</v>
      </c>
      <c r="Q79" s="102">
        <f t="shared" si="24"/>
        <v>0</v>
      </c>
      <c r="R79" s="119"/>
    </row>
    <row r="80" spans="1:18" s="13" customFormat="1" ht="27" thickBot="1" x14ac:dyDescent="0.25">
      <c r="A80" s="18">
        <v>4</v>
      </c>
      <c r="B80" s="10" t="s">
        <v>1</v>
      </c>
      <c r="C80" s="19" t="s">
        <v>12</v>
      </c>
      <c r="D80" s="20" t="s">
        <v>6</v>
      </c>
      <c r="E80" s="88" t="s">
        <v>17</v>
      </c>
      <c r="F80" s="133"/>
      <c r="G80" s="129"/>
      <c r="H80" s="130"/>
      <c r="I80" s="130"/>
      <c r="J80" s="131"/>
      <c r="K80" s="132"/>
      <c r="L80" s="16"/>
      <c r="M80" s="17"/>
      <c r="N80" s="69"/>
      <c r="O80" s="64" t="s">
        <v>43</v>
      </c>
      <c r="P80" s="63">
        <v>1</v>
      </c>
      <c r="Q80" s="102">
        <f t="shared" si="24"/>
        <v>0</v>
      </c>
      <c r="R80" s="119"/>
    </row>
    <row r="81" spans="1:18" s="13" customFormat="1" ht="27" thickBot="1" x14ac:dyDescent="0.25">
      <c r="A81" s="18">
        <v>5</v>
      </c>
      <c r="B81" s="10" t="s">
        <v>0</v>
      </c>
      <c r="C81" s="19" t="s">
        <v>12</v>
      </c>
      <c r="D81" s="20" t="s">
        <v>11</v>
      </c>
      <c r="E81" s="88" t="s">
        <v>54</v>
      </c>
      <c r="F81" s="133"/>
      <c r="G81" s="129"/>
      <c r="H81" s="130"/>
      <c r="I81" s="130"/>
      <c r="J81" s="131"/>
      <c r="K81" s="132"/>
      <c r="L81" s="16"/>
      <c r="M81" s="17"/>
      <c r="N81" s="69"/>
      <c r="O81" s="64" t="s">
        <v>43</v>
      </c>
      <c r="P81" s="63">
        <v>1</v>
      </c>
      <c r="Q81" s="102">
        <f t="shared" si="24"/>
        <v>0</v>
      </c>
      <c r="R81" s="119"/>
    </row>
    <row r="82" spans="1:18" s="13" customFormat="1" ht="27" thickBot="1" x14ac:dyDescent="0.25">
      <c r="A82" s="18">
        <v>6</v>
      </c>
      <c r="B82" s="10" t="s">
        <v>0</v>
      </c>
      <c r="C82" s="19" t="s">
        <v>12</v>
      </c>
      <c r="D82" s="20" t="s">
        <v>6</v>
      </c>
      <c r="E82" s="88" t="s">
        <v>55</v>
      </c>
      <c r="F82" s="133"/>
      <c r="G82" s="129"/>
      <c r="H82" s="130"/>
      <c r="I82" s="130"/>
      <c r="J82" s="131"/>
      <c r="K82" s="132"/>
      <c r="L82" s="16"/>
      <c r="M82" s="17"/>
      <c r="N82" s="69"/>
      <c r="O82" s="64" t="s">
        <v>43</v>
      </c>
      <c r="P82" s="63">
        <v>1</v>
      </c>
      <c r="Q82" s="102">
        <f t="shared" si="24"/>
        <v>0</v>
      </c>
      <c r="R82" s="119"/>
    </row>
  </sheetData>
  <printOptions horizontalCentered="1"/>
  <pageMargins left="0.19685039370078741" right="0.19685039370078741" top="0.78740157480314965" bottom="0.39370078740157483" header="0.31496062992125984" footer="0.31496062992125984"/>
  <pageSetup paperSize="9" scale="42" fitToHeight="2" orientation="landscape" r:id="rId1"/>
  <headerFooter>
    <oddHeader>&amp;C&amp;"Calibri,Regular"&amp;K000000GLOBAL CENTER OF SPATIAL METHODS FOR URBAN SUSTAINABILITY</oddHeader>
    <oddFooter>&amp;F</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Action 2 Cost Overview</vt:lpstr>
      <vt:lpstr>Action 2 Budget 2022</vt:lpstr>
      <vt:lpstr>Action 2 Budget 2023</vt:lpstr>
      <vt:lpstr>'Action 2 Budget 2022'!Print_Area</vt:lpstr>
      <vt:lpstr>'Action 2 Budget 2023'!Print_Area</vt:lpstr>
      <vt:lpstr>'Action 2 Cost Overview'!Print_Area</vt:lpstr>
    </vt:vector>
  </TitlesOfParts>
  <Company>IASS Potsdam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Tilmann, Thando</dc:creator>
  <cp:lastModifiedBy>Microsoft Office User</cp:lastModifiedBy>
  <cp:lastPrinted>2022-02-23T16:23:41Z</cp:lastPrinted>
  <dcterms:created xsi:type="dcterms:W3CDTF">2017-06-19T11:00:53Z</dcterms:created>
  <dcterms:modified xsi:type="dcterms:W3CDTF">2022-03-01T11:27:40Z</dcterms:modified>
</cp:coreProperties>
</file>